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rah\Documents\Neatishead Parish Council\Finance\"/>
    </mc:Choice>
  </mc:AlternateContent>
  <xr:revisionPtr revIDLastSave="0" documentId="13_ncr:1_{CFE94F7F-E90F-49AB-88BA-D7959B9FFE82}" xr6:coauthVersionLast="43" xr6:coauthVersionMax="43" xr10:uidLastSave="{00000000-0000-0000-0000-000000000000}"/>
  <bookViews>
    <workbookView xWindow="-120" yWindow="-120" windowWidth="20730" windowHeight="11160" tabRatio="602" activeTab="1" xr2:uid="{00000000-000D-0000-FFFF-FFFF00000000}"/>
  </bookViews>
  <sheets>
    <sheet name="Cash Book" sheetId="1" r:id="rId1"/>
    <sheet name="Budget" sheetId="2" r:id="rId2"/>
    <sheet name="Earmarked Reserves" sheetId="3" r:id="rId3"/>
    <sheet name="Water Money" sheetId="4" r:id="rId4"/>
  </sheets>
  <definedNames>
    <definedName name="_xlnm.Print_Area" localSheetId="1">Budget!$A$1:$N$42</definedName>
    <definedName name="_xlnm.Print_Area" localSheetId="2">'Earmarked Reserves'!$A$1:$I$47</definedName>
  </definedNames>
  <calcPr calcId="181029"/>
</workbook>
</file>

<file path=xl/calcChain.xml><?xml version="1.0" encoding="utf-8"?>
<calcChain xmlns="http://schemas.openxmlformats.org/spreadsheetml/2006/main">
  <c r="Q119" i="1" l="1"/>
  <c r="B40" i="2" l="1"/>
  <c r="D40" i="2"/>
  <c r="Q151" i="1"/>
  <c r="Q150" i="1"/>
  <c r="Q111" i="1"/>
  <c r="Q110" i="1"/>
  <c r="Q73" i="1"/>
  <c r="Q74" i="1"/>
  <c r="Q35" i="1"/>
  <c r="Q34" i="1"/>
  <c r="H46" i="3" l="1"/>
  <c r="I46" i="3"/>
  <c r="K13" i="2" l="1"/>
  <c r="D17" i="2"/>
  <c r="P151" i="1"/>
  <c r="P150" i="1"/>
  <c r="P111" i="1"/>
  <c r="P110" i="1"/>
  <c r="P73" i="1"/>
  <c r="P74" i="1"/>
  <c r="P35" i="1"/>
  <c r="P34" i="1"/>
  <c r="T34" i="1" l="1"/>
  <c r="T35" i="1"/>
  <c r="T41" i="1" s="1"/>
  <c r="T74" i="1" s="1"/>
  <c r="T80" i="1" s="1"/>
  <c r="T111" i="1" s="1"/>
  <c r="T119" i="1" s="1"/>
  <c r="T151" i="1" s="1"/>
  <c r="T73" i="1"/>
  <c r="T110" i="1"/>
  <c r="T150" i="1"/>
  <c r="N40" i="2" l="1"/>
  <c r="N17" i="2"/>
  <c r="L40" i="2" l="1"/>
  <c r="J40" i="2"/>
  <c r="I40" i="2"/>
  <c r="H40" i="2"/>
  <c r="G40" i="2"/>
  <c r="E40" i="2"/>
  <c r="K39" i="2"/>
  <c r="F39" i="2" s="1"/>
  <c r="K37" i="2"/>
  <c r="F37" i="2" s="1"/>
  <c r="K36" i="2"/>
  <c r="F36" i="2" s="1"/>
  <c r="K35" i="2"/>
  <c r="F35" i="2" s="1"/>
  <c r="K34" i="2"/>
  <c r="F34" i="2" s="1"/>
  <c r="K33" i="2"/>
  <c r="F33" i="2" s="1"/>
  <c r="K32" i="2"/>
  <c r="F32" i="2" s="1"/>
  <c r="K31" i="2"/>
  <c r="F31" i="2" s="1"/>
  <c r="K30" i="2"/>
  <c r="F30" i="2" s="1"/>
  <c r="K29" i="2"/>
  <c r="F29" i="2" s="1"/>
  <c r="K28" i="2"/>
  <c r="F28" i="2" s="1"/>
  <c r="K27" i="2"/>
  <c r="F27" i="2" s="1"/>
  <c r="K26" i="2"/>
  <c r="F26" i="2" s="1"/>
  <c r="K25" i="2"/>
  <c r="F25" i="2" s="1"/>
  <c r="K24" i="2"/>
  <c r="F24" i="2" s="1"/>
  <c r="K23" i="2"/>
  <c r="F23" i="2" s="1"/>
  <c r="K22" i="2"/>
  <c r="F22" i="2" s="1"/>
  <c r="K21" i="2"/>
  <c r="F21" i="2" s="1"/>
  <c r="K20" i="2"/>
  <c r="F20" i="2" s="1"/>
  <c r="K19" i="2"/>
  <c r="F19" i="2" s="1"/>
  <c r="L17" i="2"/>
  <c r="J17" i="2"/>
  <c r="I17" i="2"/>
  <c r="H17" i="2"/>
  <c r="G17" i="2"/>
  <c r="B17" i="2"/>
  <c r="K16" i="2"/>
  <c r="K15" i="2"/>
  <c r="K14" i="2"/>
  <c r="K12" i="2"/>
  <c r="K11" i="2"/>
  <c r="K10" i="2"/>
  <c r="K9" i="2"/>
  <c r="K8" i="2"/>
  <c r="K7" i="2"/>
  <c r="K17" i="2" l="1"/>
  <c r="F40" i="2"/>
  <c r="K40" i="2"/>
  <c r="M35" i="1" l="1"/>
  <c r="M34" i="1"/>
  <c r="D34" i="1"/>
  <c r="D35" i="1"/>
  <c r="D46" i="3" l="1"/>
  <c r="C46" i="3"/>
  <c r="C47" i="3" s="1"/>
  <c r="D37" i="3"/>
  <c r="C37" i="3"/>
  <c r="I26" i="3"/>
  <c r="H26" i="3"/>
  <c r="D26" i="3"/>
  <c r="C26" i="3"/>
  <c r="I14" i="3"/>
  <c r="H14" i="3"/>
  <c r="D14" i="3"/>
  <c r="C14" i="3"/>
  <c r="C15" i="3" l="1"/>
  <c r="H47" i="3"/>
  <c r="H15" i="3"/>
  <c r="C38" i="3"/>
  <c r="H27" i="3"/>
  <c r="C27" i="3"/>
  <c r="F34" i="1" l="1"/>
  <c r="G34" i="1"/>
  <c r="H34" i="1"/>
  <c r="I34" i="1"/>
  <c r="J34" i="1"/>
  <c r="K34" i="1"/>
  <c r="L34" i="1"/>
  <c r="N34" i="1"/>
  <c r="O34" i="1"/>
  <c r="R34" i="1"/>
  <c r="C34" i="1"/>
  <c r="J150" i="1" l="1"/>
  <c r="K150" i="1"/>
  <c r="L150" i="1"/>
  <c r="M150" i="1"/>
  <c r="N150" i="1"/>
  <c r="O150" i="1"/>
  <c r="R150" i="1"/>
  <c r="G150" i="1"/>
  <c r="H150" i="1"/>
  <c r="I150" i="1"/>
  <c r="F150" i="1"/>
  <c r="D150" i="1"/>
  <c r="C150" i="1"/>
  <c r="R37" i="1" l="1"/>
  <c r="D110" i="1"/>
  <c r="F110" i="1"/>
  <c r="G110" i="1"/>
  <c r="H110" i="1"/>
  <c r="I110" i="1"/>
  <c r="J110" i="1"/>
  <c r="K110" i="1"/>
  <c r="L110" i="1"/>
  <c r="M110" i="1"/>
  <c r="N110" i="1"/>
  <c r="O110" i="1"/>
  <c r="R110" i="1"/>
  <c r="C110" i="1"/>
  <c r="G73" i="1"/>
  <c r="H73" i="1"/>
  <c r="I73" i="1"/>
  <c r="J73" i="1"/>
  <c r="K73" i="1"/>
  <c r="L73" i="1"/>
  <c r="M73" i="1"/>
  <c r="N73" i="1"/>
  <c r="O73" i="1"/>
  <c r="R73" i="1"/>
  <c r="F73" i="1"/>
  <c r="D73" i="1"/>
  <c r="C73" i="1"/>
  <c r="G35" i="1"/>
  <c r="G41" i="1" s="1"/>
  <c r="G74" i="1" s="1"/>
  <c r="G80" i="1" s="1"/>
  <c r="G111" i="1" s="1"/>
  <c r="G119" i="1" s="1"/>
  <c r="G151" i="1" s="1"/>
  <c r="H35" i="1"/>
  <c r="H41" i="1" s="1"/>
  <c r="H74" i="1" s="1"/>
  <c r="H80" i="1" s="1"/>
  <c r="H111" i="1" s="1"/>
  <c r="H119" i="1" s="1"/>
  <c r="H151" i="1" s="1"/>
  <c r="I35" i="1"/>
  <c r="I41" i="1" s="1"/>
  <c r="I74" i="1" s="1"/>
  <c r="I80" i="1" s="1"/>
  <c r="I111" i="1" s="1"/>
  <c r="I119" i="1" s="1"/>
  <c r="I151" i="1" s="1"/>
  <c r="J35" i="1"/>
  <c r="J41" i="1" s="1"/>
  <c r="J74" i="1" s="1"/>
  <c r="J80" i="1" s="1"/>
  <c r="J111" i="1" s="1"/>
  <c r="J119" i="1" s="1"/>
  <c r="J151" i="1" s="1"/>
  <c r="K35" i="1"/>
  <c r="K41" i="1" s="1"/>
  <c r="K74" i="1" s="1"/>
  <c r="K80" i="1" s="1"/>
  <c r="K111" i="1" s="1"/>
  <c r="K119" i="1" s="1"/>
  <c r="K151" i="1" s="1"/>
  <c r="L35" i="1"/>
  <c r="L41" i="1" s="1"/>
  <c r="L74" i="1" s="1"/>
  <c r="L80" i="1" s="1"/>
  <c r="L111" i="1" s="1"/>
  <c r="L119" i="1" s="1"/>
  <c r="L151" i="1" s="1"/>
  <c r="M41" i="1"/>
  <c r="M74" i="1" s="1"/>
  <c r="M80" i="1" s="1"/>
  <c r="M111" i="1" s="1"/>
  <c r="M119" i="1" s="1"/>
  <c r="M151" i="1" s="1"/>
  <c r="N35" i="1"/>
  <c r="N41" i="1" s="1"/>
  <c r="N74" i="1" s="1"/>
  <c r="N80" i="1" s="1"/>
  <c r="N111" i="1" s="1"/>
  <c r="N119" i="1" s="1"/>
  <c r="N151" i="1" s="1"/>
  <c r="O35" i="1"/>
  <c r="O41" i="1" s="1"/>
  <c r="O74" i="1" s="1"/>
  <c r="O80" i="1" s="1"/>
  <c r="O111" i="1" s="1"/>
  <c r="O119" i="1" s="1"/>
  <c r="O151" i="1" s="1"/>
  <c r="R35" i="1"/>
  <c r="R41" i="1" s="1"/>
  <c r="R74" i="1" s="1"/>
  <c r="R80" i="1" s="1"/>
  <c r="R111" i="1" s="1"/>
  <c r="R119" i="1" s="1"/>
  <c r="R151" i="1" s="1"/>
  <c r="F35" i="1"/>
  <c r="F41" i="1" s="1"/>
  <c r="F74" i="1" s="1"/>
  <c r="F80" i="1" s="1"/>
  <c r="F111" i="1" s="1"/>
  <c r="F119" i="1" s="1"/>
  <c r="F151" i="1" s="1"/>
  <c r="D41" i="1"/>
  <c r="D74" i="1" s="1"/>
  <c r="D80" i="1" s="1"/>
  <c r="D111" i="1" s="1"/>
  <c r="D119" i="1" s="1"/>
  <c r="D151" i="1" s="1"/>
  <c r="C35" i="1"/>
  <c r="C41" i="1" s="1"/>
  <c r="C74" i="1" s="1"/>
  <c r="C80" i="1" s="1"/>
  <c r="C111" i="1" s="1"/>
  <c r="C119" i="1" s="1"/>
  <c r="C151" i="1" s="1"/>
  <c r="T155" i="1" l="1"/>
  <c r="T154" i="1"/>
  <c r="R76" i="1"/>
  <c r="R77" i="1"/>
  <c r="R155" i="1"/>
  <c r="R154" i="1"/>
  <c r="R38" i="1"/>
  <c r="R116" i="1"/>
  <c r="R115" i="1"/>
  <c r="C152" i="1"/>
  <c r="C112" i="1"/>
  <c r="C75" i="1"/>
  <c r="C36" i="1"/>
  <c r="C62" i="4" l="1"/>
  <c r="B62" i="4"/>
  <c r="B63" i="4" l="1"/>
</calcChain>
</file>

<file path=xl/sharedStrings.xml><?xml version="1.0" encoding="utf-8"?>
<sst xmlns="http://schemas.openxmlformats.org/spreadsheetml/2006/main" count="379" uniqueCount="178">
  <si>
    <t>/</t>
  </si>
  <si>
    <t xml:space="preserve">   Credits</t>
  </si>
  <si>
    <t>\</t>
  </si>
  <si>
    <t>Debits</t>
  </si>
  <si>
    <t>Date</t>
  </si>
  <si>
    <t>Desc.</t>
  </si>
  <si>
    <t>Credit</t>
  </si>
  <si>
    <t>Debit</t>
  </si>
  <si>
    <t>Cheque</t>
  </si>
  <si>
    <t>Int &amp; Div</t>
  </si>
  <si>
    <t>Rents and Maint.</t>
  </si>
  <si>
    <t>Admin &amp; Insurance</t>
  </si>
  <si>
    <t>Charities</t>
  </si>
  <si>
    <t>VAT Charged</t>
  </si>
  <si>
    <t>VAT number</t>
  </si>
  <si>
    <t>Precept</t>
  </si>
  <si>
    <t>Recycling</t>
  </si>
  <si>
    <t>Totals</t>
  </si>
  <si>
    <t>Insurance</t>
  </si>
  <si>
    <t>Available Balance</t>
  </si>
  <si>
    <t>VAT recouped</t>
  </si>
  <si>
    <t>Allotments</t>
  </si>
  <si>
    <t>Playing Field Rent</t>
  </si>
  <si>
    <t>Hire of Hall for meetings</t>
  </si>
  <si>
    <t>Water Rates at Staithe</t>
  </si>
  <si>
    <t xml:space="preserve">Anglian Water Bill </t>
  </si>
  <si>
    <t>Income from Staithe water money</t>
  </si>
  <si>
    <t>Total</t>
  </si>
  <si>
    <t>Balance</t>
  </si>
  <si>
    <t xml:space="preserve">c/f </t>
  </si>
  <si>
    <t>TOTAL EXPENDITURE</t>
  </si>
  <si>
    <t>TOTAL INCOME</t>
  </si>
  <si>
    <t>Description</t>
  </si>
  <si>
    <t>Water</t>
  </si>
  <si>
    <t>Rents  Recycling and Donations</t>
  </si>
  <si>
    <t>b/f</t>
  </si>
  <si>
    <t>dr</t>
  </si>
  <si>
    <t>cr</t>
  </si>
  <si>
    <t>c/f net total</t>
  </si>
  <si>
    <t>end of year</t>
  </si>
  <si>
    <t>VAT reclaim</t>
  </si>
  <si>
    <t>Q4</t>
  </si>
  <si>
    <t>Stock Dividend</t>
  </si>
  <si>
    <t>Additional Expenditure (listed)</t>
  </si>
  <si>
    <t xml:space="preserve">Clerk salary </t>
  </si>
  <si>
    <t>Contingency for election/referendum</t>
  </si>
  <si>
    <t>Anglian Water</t>
  </si>
  <si>
    <t>Village Sign</t>
  </si>
  <si>
    <t>Staithe</t>
  </si>
  <si>
    <t>Contingency Fund</t>
  </si>
  <si>
    <t>Car park</t>
  </si>
  <si>
    <t>Church payment</t>
  </si>
  <si>
    <t>Playingfield</t>
  </si>
  <si>
    <t>TOTAL EARMARKED RESERVES c/f</t>
  </si>
  <si>
    <t>Rents Maint.</t>
  </si>
  <si>
    <t>Brought Forward</t>
  </si>
  <si>
    <t>Car Park</t>
  </si>
  <si>
    <t>Computer</t>
  </si>
  <si>
    <t>Administration</t>
  </si>
  <si>
    <t>Bin emptying</t>
  </si>
  <si>
    <t xml:space="preserve">Grounds Maintenance </t>
  </si>
  <si>
    <t>Local Groups/charity donations</t>
  </si>
  <si>
    <t>Maintenance</t>
  </si>
  <si>
    <t>Earmarked Reserves</t>
  </si>
  <si>
    <t>Replacement of Assets</t>
  </si>
  <si>
    <t>Training (inc mileage)</t>
  </si>
  <si>
    <t xml:space="preserve">VAT   </t>
  </si>
  <si>
    <t>Actual expenditure 2014/2015</t>
  </si>
  <si>
    <t>REMAINING</t>
  </si>
  <si>
    <t>Actuals Q1 Apr-Jun 2015/2016</t>
  </si>
  <si>
    <t>Actuals Q2 Jul-Sep 2015/2016</t>
  </si>
  <si>
    <t>Actuals Q3 Oct-Dec 2015/2016</t>
  </si>
  <si>
    <t>Actuals Q4 Jan-Mar 2015/2016</t>
  </si>
  <si>
    <t>2016-17</t>
  </si>
  <si>
    <t>salaries</t>
  </si>
  <si>
    <t>RECYCLE</t>
  </si>
  <si>
    <t>misc</t>
  </si>
  <si>
    <t>subscriptions/memberships</t>
  </si>
  <si>
    <t>open reach</t>
  </si>
  <si>
    <t>budget</t>
  </si>
  <si>
    <t>recycling</t>
  </si>
  <si>
    <t>highlighted cheque uncashed at end of period</t>
  </si>
  <si>
    <t>highlighted cheques uncashed at end of period</t>
  </si>
  <si>
    <t>uncashed at end of year</t>
  </si>
  <si>
    <t>New Victory Hall</t>
  </si>
  <si>
    <t>NNDC</t>
  </si>
  <si>
    <t>Indigo Waste Services</t>
  </si>
  <si>
    <t>C Hummel</t>
  </si>
  <si>
    <t>DD</t>
  </si>
  <si>
    <t>Bank Interest</t>
  </si>
  <si>
    <t>Play ground</t>
  </si>
  <si>
    <t>Play Ground</t>
  </si>
  <si>
    <t>2017/18</t>
  </si>
  <si>
    <t>Playground Equipment</t>
  </si>
  <si>
    <t>`</t>
  </si>
  <si>
    <t>Ringfenced</t>
  </si>
  <si>
    <t>Year</t>
  </si>
  <si>
    <t>2016/17</t>
  </si>
  <si>
    <t>Audit</t>
  </si>
  <si>
    <t>Local Council Grants</t>
  </si>
  <si>
    <t>Local Groups/charity donations etc</t>
  </si>
  <si>
    <t xml:space="preserve">NNDC </t>
  </si>
  <si>
    <t>Rents  Recycling Grants Donations</t>
  </si>
  <si>
    <t>Auction Night</t>
  </si>
  <si>
    <t>000053</t>
  </si>
  <si>
    <t>HMRC Tax &amp; NI</t>
  </si>
  <si>
    <t>ICO yearly Subscription</t>
  </si>
  <si>
    <t>SSAF - Signs</t>
  </si>
  <si>
    <t>NALC AnnualSubscription</t>
  </si>
  <si>
    <t>Staithe Water Income</t>
  </si>
  <si>
    <t>NPFA Subscription</t>
  </si>
  <si>
    <t>Came &amp; Company Ins</t>
  </si>
  <si>
    <t>LW Sait Textiles</t>
  </si>
  <si>
    <t>C How - Signs Play</t>
  </si>
  <si>
    <t>S&amp;C Moore Int Audit</t>
  </si>
  <si>
    <t>000070</t>
  </si>
  <si>
    <t>000069</t>
  </si>
  <si>
    <t>000068</t>
  </si>
  <si>
    <t>000067</t>
  </si>
  <si>
    <t>000066</t>
  </si>
  <si>
    <t>000065</t>
  </si>
  <si>
    <t>000064</t>
  </si>
  <si>
    <t>000063</t>
  </si>
  <si>
    <t>000062</t>
  </si>
  <si>
    <t>000061</t>
  </si>
  <si>
    <t>000059</t>
  </si>
  <si>
    <t>000058</t>
  </si>
  <si>
    <t>000057</t>
  </si>
  <si>
    <t>000056</t>
  </si>
  <si>
    <t>000055</t>
  </si>
  <si>
    <t>000054</t>
  </si>
  <si>
    <t>000071</t>
  </si>
  <si>
    <t>000072</t>
  </si>
  <si>
    <t>Paper &amp; Ink</t>
  </si>
  <si>
    <t>SLCC Membership</t>
  </si>
  <si>
    <t>000073</t>
  </si>
  <si>
    <t>000074</t>
  </si>
  <si>
    <t>000075</t>
  </si>
  <si>
    <t xml:space="preserve">C Barrett - 1/2 Year </t>
  </si>
  <si>
    <t>000076</t>
  </si>
  <si>
    <t>Playground Donation</t>
  </si>
  <si>
    <t>LW Sait - Textiles</t>
  </si>
  <si>
    <t>000077</t>
  </si>
  <si>
    <t>000078</t>
  </si>
  <si>
    <t>Quarter 1 - April - June 2018</t>
  </si>
  <si>
    <t>Quarter 2 - July - September 2018</t>
  </si>
  <si>
    <t>Quarter 3 -October - December 2018</t>
  </si>
  <si>
    <t>Quarter 4 - January - March 2019</t>
  </si>
  <si>
    <t>S.137</t>
  </si>
  <si>
    <t>NEATISHEAD PARISH COUNCIL BUDGET 2018/19</t>
  </si>
  <si>
    <t>NEATISHEAD PARISH COUNCIL EARMARKED RESERVES 2018/2019</t>
  </si>
  <si>
    <t>2019/20 Budget</t>
  </si>
  <si>
    <t>2018/2019 Projected Income</t>
  </si>
  <si>
    <t>HMRC VAT</t>
  </si>
  <si>
    <t>Indigo Waste</t>
  </si>
  <si>
    <t xml:space="preserve">C Barrett </t>
  </si>
  <si>
    <t>St Peters PCC</t>
  </si>
  <si>
    <t>Postage &amp; Stamps</t>
  </si>
  <si>
    <t>SSAF Windows</t>
  </si>
  <si>
    <t>NIBCHG</t>
  </si>
  <si>
    <t>Poors or Fuel Allotment</t>
  </si>
  <si>
    <t>NNDC Bin Collect 18/19</t>
  </si>
  <si>
    <t>C Barrett Grds Maint</t>
  </si>
  <si>
    <t xml:space="preserve">NNDC E Law Staithe </t>
  </si>
  <si>
    <t>Timber Pad Notice Brd</t>
  </si>
  <si>
    <t>NCC Glass Recycle</t>
  </si>
  <si>
    <t>Allotment Rent</t>
  </si>
  <si>
    <t>Allotment Rent Plot 2</t>
  </si>
  <si>
    <t>Play Inspection Company</t>
  </si>
  <si>
    <t>Neatishead Pre School</t>
  </si>
  <si>
    <t>Neatishead Bowls</t>
  </si>
  <si>
    <t>PKF Little John</t>
  </si>
  <si>
    <t>J Lewis Printer</t>
  </si>
  <si>
    <t>C Hummel Security Keys</t>
  </si>
  <si>
    <t>NPTS Training</t>
  </si>
  <si>
    <t>C Hummel - Signmatic</t>
  </si>
  <si>
    <t>Hummel Signs &amp; ICO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</si>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</sst>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  <numFmt numFmtId="165" formatCode="&quot;£&quot;#,##0.00;[Red]&quot;£&quot;#,##0.00"/>
    <numFmt numFmtId="166" formatCode="dd/mm/yyyy;@"/>
  </numFmts>
  <fonts count="1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1">
    <xf numFmtId="0" fontId="0" fillId="0" borderId="0" xfId="0"/>
    <xf numFmtId="0" fontId="1" fillId="0" borderId="0" xfId="0" applyFont="1"/>
    <xf numFmtId="164" fontId="1" fillId="0" borderId="0" xfId="0" applyNumberFormat="1" applyFont="1"/>
    <xf numFmtId="1" fontId="1" fillId="0" borderId="0" xfId="0" applyNumberFormat="1" applyFont="1"/>
    <xf numFmtId="0" fontId="1" fillId="0" borderId="0" xfId="0" applyFont="1" applyAlignment="1">
      <alignment horizontal="center" vertical="justify"/>
    </xf>
    <xf numFmtId="44" fontId="0" fillId="0" borderId="0" xfId="1" applyFont="1"/>
    <xf numFmtId="44" fontId="1" fillId="0" borderId="2" xfId="1" applyFont="1" applyBorder="1" applyAlignment="1">
      <alignment horizontal="center" vertical="justify"/>
    </xf>
    <xf numFmtId="0" fontId="0" fillId="0" borderId="2" xfId="0" applyBorder="1"/>
    <xf numFmtId="44" fontId="0" fillId="0" borderId="2" xfId="1" applyFont="1" applyBorder="1"/>
    <xf numFmtId="166" fontId="0" fillId="0" borderId="2" xfId="0" applyNumberFormat="1" applyBorder="1" applyAlignment="1">
      <alignment horizontal="left"/>
    </xf>
    <xf numFmtId="44" fontId="0" fillId="0" borderId="2" xfId="0" applyNumberFormat="1" applyBorder="1"/>
    <xf numFmtId="44" fontId="0" fillId="0" borderId="0" xfId="0" applyNumberFormat="1"/>
    <xf numFmtId="0" fontId="5" fillId="0" borderId="0" xfId="0" applyFont="1"/>
    <xf numFmtId="0" fontId="6" fillId="0" borderId="0" xfId="0" applyFont="1"/>
    <xf numFmtId="9" fontId="6" fillId="0" borderId="0" xfId="0" applyNumberFormat="1" applyFont="1"/>
    <xf numFmtId="9" fontId="0" fillId="0" borderId="0" xfId="0" applyNumberFormat="1"/>
    <xf numFmtId="44" fontId="7" fillId="0" borderId="2" xfId="1" applyFont="1" applyBorder="1"/>
    <xf numFmtId="0" fontId="1" fillId="0" borderId="0" xfId="0" applyFont="1" applyFill="1" applyBorder="1"/>
    <xf numFmtId="165" fontId="1" fillId="0" borderId="0" xfId="0" applyNumberFormat="1" applyFont="1" applyFill="1" applyBorder="1"/>
    <xf numFmtId="164" fontId="1" fillId="0" borderId="0" xfId="0" applyNumberFormat="1" applyFont="1" applyFill="1" applyBorder="1"/>
    <xf numFmtId="0" fontId="1" fillId="0" borderId="0" xfId="0" applyFont="1" applyFill="1" applyBorder="1" applyAlignment="1">
      <alignment wrapText="1"/>
    </xf>
    <xf numFmtId="2" fontId="0" fillId="0" borderId="2" xfId="0" applyNumberFormat="1" applyBorder="1"/>
    <xf numFmtId="2" fontId="0" fillId="0" borderId="0" xfId="0" applyNumberFormat="1"/>
    <xf numFmtId="9" fontId="4" fillId="0" borderId="0" xfId="2" applyFont="1"/>
    <xf numFmtId="9" fontId="4" fillId="0" borderId="0" xfId="2" applyFont="1" applyAlignment="1">
      <alignment horizontal="left"/>
    </xf>
    <xf numFmtId="9" fontId="4" fillId="0" borderId="0" xfId="2" applyFont="1" applyAlignment="1">
      <alignment horizontal="center" wrapText="1"/>
    </xf>
    <xf numFmtId="9" fontId="9" fillId="0" borderId="2" xfId="2" applyFont="1" applyFill="1" applyBorder="1" applyAlignment="1">
      <alignment horizontal="left"/>
    </xf>
    <xf numFmtId="0" fontId="0" fillId="0" borderId="2" xfId="0" applyBorder="1" applyAlignment="1">
      <alignment horizontal="center"/>
    </xf>
    <xf numFmtId="166" fontId="0" fillId="0" borderId="2" xfId="0" applyNumberFormat="1" applyBorder="1"/>
    <xf numFmtId="0" fontId="0" fillId="0" borderId="0" xfId="0" applyAlignment="1">
      <alignment horizontal="left"/>
    </xf>
    <xf numFmtId="0" fontId="10" fillId="0" borderId="6" xfId="0" applyFont="1" applyBorder="1"/>
    <xf numFmtId="0" fontId="2" fillId="0" borderId="0" xfId="0" applyFont="1" applyBorder="1"/>
    <xf numFmtId="0" fontId="0" fillId="0" borderId="0" xfId="0" applyBorder="1"/>
    <xf numFmtId="0" fontId="0" fillId="0" borderId="7" xfId="0" applyBorder="1" applyAlignment="1"/>
    <xf numFmtId="0" fontId="0" fillId="0" borderId="0" xfId="0" applyAlignment="1"/>
    <xf numFmtId="0" fontId="7" fillId="0" borderId="0" xfId="0" applyFont="1"/>
    <xf numFmtId="0" fontId="0" fillId="0" borderId="0" xfId="0" applyAlignment="1">
      <alignment horizontal="left"/>
    </xf>
    <xf numFmtId="0" fontId="11" fillId="0" borderId="0" xfId="0" applyFont="1"/>
    <xf numFmtId="44" fontId="11" fillId="0" borderId="0" xfId="1" applyFont="1"/>
    <xf numFmtId="44" fontId="11" fillId="0" borderId="0" xfId="0" applyNumberFormat="1" applyFont="1"/>
    <xf numFmtId="0" fontId="0" fillId="0" borderId="0" xfId="0" applyFill="1" applyBorder="1"/>
    <xf numFmtId="0" fontId="11" fillId="0" borderId="0" xfId="0" applyFont="1" applyFill="1" applyBorder="1"/>
    <xf numFmtId="165" fontId="9" fillId="0" borderId="2" xfId="0" applyNumberFormat="1" applyFont="1" applyBorder="1"/>
    <xf numFmtId="0" fontId="7" fillId="0" borderId="0" xfId="0" applyFont="1" applyBorder="1"/>
    <xf numFmtId="44" fontId="8" fillId="0" borderId="0" xfId="1" applyNumberFormat="1" applyFont="1" applyBorder="1"/>
    <xf numFmtId="44" fontId="8" fillId="0" borderId="0" xfId="0" applyNumberFormat="1" applyFont="1" applyBorder="1"/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/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center" vertical="justify"/>
    </xf>
    <xf numFmtId="164" fontId="1" fillId="0" borderId="2" xfId="0" applyNumberFormat="1" applyFont="1" applyBorder="1" applyAlignment="1">
      <alignment horizontal="center" vertical="justify"/>
    </xf>
    <xf numFmtId="0" fontId="1" fillId="0" borderId="0" xfId="0" applyFont="1" applyAlignment="1">
      <alignment horizontal="center" vertical="justify"/>
    </xf>
    <xf numFmtId="14" fontId="1" fillId="0" borderId="0" xfId="0" applyNumberFormat="1" applyFont="1" applyBorder="1"/>
    <xf numFmtId="0" fontId="1" fillId="0" borderId="0" xfId="0" applyFont="1" applyBorder="1"/>
    <xf numFmtId="164" fontId="1" fillId="0" borderId="0" xfId="0" applyNumberFormat="1" applyFont="1" applyBorder="1"/>
    <xf numFmtId="165" fontId="1" fillId="0" borderId="0" xfId="0" applyNumberFormat="1" applyFont="1" applyBorder="1"/>
    <xf numFmtId="1" fontId="1" fillId="0" borderId="0" xfId="0" applyNumberFormat="1" applyFont="1" applyBorder="1"/>
    <xf numFmtId="165" fontId="1" fillId="0" borderId="0" xfId="0" applyNumberFormat="1" applyFont="1"/>
    <xf numFmtId="165" fontId="3" fillId="0" borderId="0" xfId="0" applyNumberFormat="1" applyFont="1" applyBorder="1"/>
    <xf numFmtId="0" fontId="1" fillId="0" borderId="0" xfId="0" applyFont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4" fontId="0" fillId="0" borderId="0" xfId="0" applyNumberFormat="1" applyBorder="1" applyAlignment="1">
      <alignment horizontal="right"/>
    </xf>
    <xf numFmtId="4" fontId="0" fillId="0" borderId="0" xfId="0" applyNumberFormat="1" applyAlignment="1">
      <alignment horizontal="right"/>
    </xf>
    <xf numFmtId="0" fontId="11" fillId="0" borderId="0" xfId="0" applyFont="1" applyBorder="1"/>
    <xf numFmtId="0" fontId="2" fillId="0" borderId="0" xfId="0" applyFont="1" applyFill="1" applyBorder="1"/>
    <xf numFmtId="44" fontId="5" fillId="0" borderId="0" xfId="0" applyNumberFormat="1" applyFont="1" applyBorder="1"/>
    <xf numFmtId="0" fontId="10" fillId="0" borderId="0" xfId="0" applyFont="1" applyBorder="1"/>
    <xf numFmtId="165" fontId="3" fillId="0" borderId="0" xfId="0" applyNumberFormat="1" applyFont="1" applyFill="1" applyBorder="1"/>
    <xf numFmtId="0" fontId="0" fillId="0" borderId="0" xfId="0" applyAlignment="1">
      <alignment horizontal="left"/>
    </xf>
    <xf numFmtId="4" fontId="0" fillId="0" borderId="0" xfId="0" applyNumberFormat="1"/>
    <xf numFmtId="44" fontId="4" fillId="0" borderId="2" xfId="1" applyFont="1" applyBorder="1"/>
    <xf numFmtId="164" fontId="0" fillId="0" borderId="0" xfId="0" applyNumberFormat="1" applyBorder="1"/>
    <xf numFmtId="0" fontId="0" fillId="0" borderId="0" xfId="0" applyFill="1"/>
    <xf numFmtId="0" fontId="1" fillId="0" borderId="0" xfId="0" applyFont="1" applyFill="1" applyAlignment="1"/>
    <xf numFmtId="0" fontId="1" fillId="0" borderId="0" xfId="0" applyFont="1" applyFill="1"/>
    <xf numFmtId="0" fontId="1" fillId="0" borderId="1" xfId="0" applyFont="1" applyFill="1" applyBorder="1" applyAlignment="1">
      <alignment horizontal="right"/>
    </xf>
    <xf numFmtId="164" fontId="1" fillId="0" borderId="0" xfId="0" applyNumberFormat="1" applyFont="1" applyFill="1"/>
    <xf numFmtId="165" fontId="1" fillId="0" borderId="0" xfId="0" applyNumberFormat="1" applyFont="1" applyFill="1"/>
    <xf numFmtId="164" fontId="11" fillId="0" borderId="0" xfId="0" applyNumberFormat="1" applyFont="1"/>
    <xf numFmtId="8" fontId="11" fillId="0" borderId="0" xfId="0" applyNumberFormat="1" applyFont="1"/>
    <xf numFmtId="164" fontId="0" fillId="0" borderId="0" xfId="0" applyNumberFormat="1"/>
    <xf numFmtId="0" fontId="1" fillId="2" borderId="0" xfId="0" applyFont="1" applyFill="1"/>
    <xf numFmtId="0" fontId="1" fillId="3" borderId="0" xfId="0" applyFont="1" applyFill="1"/>
    <xf numFmtId="0" fontId="1" fillId="0" borderId="8" xfId="0" applyFont="1" applyBorder="1" applyAlignment="1">
      <alignment horizontal="center" vertical="justify"/>
    </xf>
    <xf numFmtId="164" fontId="1" fillId="0" borderId="8" xfId="0" applyNumberFormat="1" applyFont="1" applyBorder="1" applyAlignment="1">
      <alignment horizontal="center" vertical="justify"/>
    </xf>
    <xf numFmtId="0" fontId="1" fillId="0" borderId="8" xfId="0" applyFont="1" applyBorder="1"/>
    <xf numFmtId="164" fontId="1" fillId="0" borderId="8" xfId="0" applyNumberFormat="1" applyFont="1" applyBorder="1"/>
    <xf numFmtId="14" fontId="1" fillId="0" borderId="8" xfId="0" applyNumberFormat="1" applyFont="1" applyBorder="1"/>
    <xf numFmtId="165" fontId="1" fillId="0" borderId="8" xfId="0" applyNumberFormat="1" applyFont="1" applyFill="1" applyBorder="1"/>
    <xf numFmtId="1" fontId="1" fillId="0" borderId="8" xfId="0" applyNumberFormat="1" applyFont="1" applyFill="1" applyBorder="1"/>
    <xf numFmtId="165" fontId="1" fillId="0" borderId="8" xfId="0" applyNumberFormat="1" applyFont="1" applyBorder="1"/>
    <xf numFmtId="164" fontId="1" fillId="0" borderId="8" xfId="0" applyNumberFormat="1" applyFont="1" applyFill="1" applyBorder="1"/>
    <xf numFmtId="0" fontId="1" fillId="0" borderId="8" xfId="0" applyNumberFormat="1" applyFont="1" applyBorder="1"/>
    <xf numFmtId="8" fontId="1" fillId="0" borderId="8" xfId="0" applyNumberFormat="1" applyFont="1" applyBorder="1"/>
    <xf numFmtId="0" fontId="1" fillId="0" borderId="8" xfId="0" applyNumberFormat="1" applyFont="1" applyFill="1" applyBorder="1"/>
    <xf numFmtId="14" fontId="1" fillId="0" borderId="8" xfId="0" applyNumberFormat="1" applyFont="1" applyFill="1" applyBorder="1"/>
    <xf numFmtId="0" fontId="0" fillId="0" borderId="8" xfId="0" applyBorder="1"/>
    <xf numFmtId="0" fontId="3" fillId="0" borderId="8" xfId="0" applyFont="1" applyBorder="1"/>
    <xf numFmtId="165" fontId="3" fillId="0" borderId="8" xfId="0" applyNumberFormat="1" applyFont="1" applyBorder="1"/>
    <xf numFmtId="2" fontId="1" fillId="0" borderId="8" xfId="0" applyNumberFormat="1" applyFont="1" applyBorder="1"/>
    <xf numFmtId="0" fontId="1" fillId="0" borderId="8" xfId="0" applyFont="1" applyFill="1" applyBorder="1"/>
    <xf numFmtId="0" fontId="1" fillId="0" borderId="8" xfId="0" applyFont="1" applyFill="1" applyBorder="1" applyAlignment="1">
      <alignment horizontal="center" vertical="justify"/>
    </xf>
    <xf numFmtId="164" fontId="1" fillId="0" borderId="8" xfId="0" applyNumberFormat="1" applyFont="1" applyFill="1" applyBorder="1" applyAlignment="1">
      <alignment horizontal="center" vertical="justify"/>
    </xf>
    <xf numFmtId="1" fontId="1" fillId="0" borderId="8" xfId="0" applyNumberFormat="1" applyFont="1" applyFill="1" applyBorder="1" applyAlignment="1">
      <alignment horizontal="center" vertical="justify"/>
    </xf>
    <xf numFmtId="166" fontId="1" fillId="0" borderId="8" xfId="0" applyNumberFormat="1" applyFont="1" applyFill="1" applyBorder="1"/>
    <xf numFmtId="8" fontId="1" fillId="0" borderId="8" xfId="0" applyNumberFormat="1" applyFont="1" applyFill="1" applyBorder="1"/>
    <xf numFmtId="0" fontId="0" fillId="0" borderId="8" xfId="0" applyFill="1" applyBorder="1"/>
    <xf numFmtId="0" fontId="3" fillId="0" borderId="8" xfId="0" applyFont="1" applyFill="1" applyBorder="1"/>
    <xf numFmtId="1" fontId="3" fillId="0" borderId="8" xfId="0" applyNumberFormat="1" applyFont="1" applyFill="1" applyBorder="1"/>
    <xf numFmtId="0" fontId="3" fillId="0" borderId="8" xfId="0" applyNumberFormat="1" applyFont="1" applyFill="1" applyBorder="1"/>
    <xf numFmtId="44" fontId="7" fillId="0" borderId="0" xfId="1" applyFont="1" applyAlignment="1">
      <alignment horizontal="center" wrapText="1"/>
    </xf>
    <xf numFmtId="0" fontId="7" fillId="0" borderId="0" xfId="1" applyNumberFormat="1" applyFont="1" applyAlignment="1">
      <alignment horizontal="center" wrapText="1"/>
    </xf>
    <xf numFmtId="13" fontId="7" fillId="0" borderId="0" xfId="1" applyNumberFormat="1" applyFont="1" applyAlignment="1">
      <alignment horizontal="center" wrapText="1"/>
    </xf>
    <xf numFmtId="9" fontId="4" fillId="0" borderId="0" xfId="0" applyNumberFormat="1" applyFont="1"/>
    <xf numFmtId="44" fontId="13" fillId="0" borderId="2" xfId="1" applyFont="1" applyBorder="1" applyAlignment="1">
      <alignment horizontal="center" wrapText="1"/>
    </xf>
    <xf numFmtId="44" fontId="7" fillId="0" borderId="2" xfId="1" applyFont="1" applyBorder="1" applyAlignment="1">
      <alignment horizontal="center" wrapText="1"/>
    </xf>
    <xf numFmtId="0" fontId="4" fillId="0" borderId="2" xfId="0" applyFont="1" applyBorder="1"/>
    <xf numFmtId="164" fontId="4" fillId="0" borderId="0" xfId="0" applyNumberFormat="1" applyFont="1"/>
    <xf numFmtId="49" fontId="4" fillId="0" borderId="2" xfId="0" applyNumberFormat="1" applyFont="1" applyBorder="1"/>
    <xf numFmtId="0" fontId="14" fillId="0" borderId="2" xfId="0" applyFont="1" applyBorder="1"/>
    <xf numFmtId="44" fontId="7" fillId="0" borderId="2" xfId="1" applyNumberFormat="1" applyFont="1" applyBorder="1"/>
    <xf numFmtId="164" fontId="4" fillId="0" borderId="2" xfId="0" applyNumberFormat="1" applyFont="1" applyBorder="1"/>
    <xf numFmtId="9" fontId="12" fillId="0" borderId="0" xfId="0" applyNumberFormat="1" applyFont="1" applyFill="1" applyBorder="1"/>
    <xf numFmtId="44" fontId="15" fillId="0" borderId="2" xfId="1" applyNumberFormat="1" applyFont="1" applyBorder="1"/>
    <xf numFmtId="164" fontId="7" fillId="0" borderId="2" xfId="0" applyNumberFormat="1" applyFont="1" applyBorder="1"/>
    <xf numFmtId="164" fontId="9" fillId="0" borderId="0" xfId="0" applyNumberFormat="1" applyFont="1" applyFill="1" applyBorder="1"/>
    <xf numFmtId="44" fontId="7" fillId="0" borderId="2" xfId="1" applyNumberFormat="1" applyFont="1" applyFill="1" applyBorder="1"/>
    <xf numFmtId="49" fontId="4" fillId="0" borderId="4" xfId="0" applyNumberFormat="1" applyFont="1" applyBorder="1"/>
    <xf numFmtId="49" fontId="4" fillId="0" borderId="3" xfId="0" applyNumberFormat="1" applyFont="1" applyBorder="1"/>
    <xf numFmtId="44" fontId="7" fillId="0" borderId="2" xfId="0" applyNumberFormat="1" applyFont="1" applyBorder="1"/>
    <xf numFmtId="44" fontId="4" fillId="0" borderId="2" xfId="0" applyNumberFormat="1" applyFont="1" applyBorder="1"/>
    <xf numFmtId="44" fontId="13" fillId="0" borderId="6" xfId="1" applyNumberFormat="1" applyFont="1" applyBorder="1"/>
    <xf numFmtId="164" fontId="16" fillId="0" borderId="0" xfId="0" applyNumberFormat="1" applyFont="1" applyFill="1" applyBorder="1"/>
    <xf numFmtId="44" fontId="14" fillId="0" borderId="2" xfId="0" applyNumberFormat="1" applyFont="1" applyBorder="1"/>
    <xf numFmtId="44" fontId="7" fillId="2" borderId="5" xfId="0" applyNumberFormat="1" applyFont="1" applyFill="1" applyBorder="1"/>
    <xf numFmtId="44" fontId="7" fillId="2" borderId="2" xfId="0" applyNumberFormat="1" applyFont="1" applyFill="1" applyBorder="1"/>
    <xf numFmtId="44" fontId="7" fillId="0" borderId="3" xfId="0" applyNumberFormat="1" applyFont="1" applyBorder="1"/>
    <xf numFmtId="44" fontId="14" fillId="0" borderId="3" xfId="0" applyNumberFormat="1" applyFont="1" applyBorder="1"/>
    <xf numFmtId="44" fontId="14" fillId="0" borderId="3" xfId="0" applyNumberFormat="1" applyFont="1" applyFill="1" applyBorder="1"/>
    <xf numFmtId="44" fontId="7" fillId="0" borderId="2" xfId="0" applyNumberFormat="1" applyFont="1" applyFill="1" applyBorder="1"/>
    <xf numFmtId="164" fontId="9" fillId="0" borderId="0" xfId="0" applyNumberFormat="1" applyFont="1" applyFill="1" applyBorder="1" applyAlignment="1">
      <alignment wrapText="1"/>
    </xf>
    <xf numFmtId="0" fontId="14" fillId="0" borderId="2" xfId="0" applyFont="1" applyBorder="1" applyAlignment="1">
      <alignment wrapText="1"/>
    </xf>
    <xf numFmtId="164" fontId="14" fillId="0" borderId="2" xfId="0" applyNumberFormat="1" applyFont="1" applyBorder="1"/>
    <xf numFmtId="44" fontId="13" fillId="0" borderId="6" xfId="0" applyNumberFormat="1" applyFont="1" applyBorder="1"/>
    <xf numFmtId="44" fontId="13" fillId="2" borderId="6" xfId="0" applyNumberFormat="1" applyFont="1" applyFill="1" applyBorder="1"/>
    <xf numFmtId="0" fontId="6" fillId="0" borderId="0" xfId="0" applyNumberFormat="1" applyFont="1"/>
    <xf numFmtId="8" fontId="0" fillId="0" borderId="2" xfId="1" applyNumberFormat="1" applyFont="1" applyBorder="1"/>
    <xf numFmtId="1" fontId="1" fillId="0" borderId="0" xfId="0" applyNumberFormat="1" applyFont="1" applyFill="1" applyBorder="1"/>
    <xf numFmtId="2" fontId="1" fillId="0" borderId="8" xfId="0" applyNumberFormat="1" applyFont="1" applyFill="1" applyBorder="1"/>
    <xf numFmtId="49" fontId="1" fillId="0" borderId="8" xfId="0" applyNumberFormat="1" applyFont="1" applyFill="1" applyBorder="1"/>
    <xf numFmtId="14" fontId="9" fillId="0" borderId="0" xfId="0" applyNumberFormat="1" applyFont="1" applyFill="1" applyBorder="1"/>
    <xf numFmtId="0" fontId="1" fillId="0" borderId="8" xfId="0" applyFont="1" applyFill="1" applyBorder="1" applyAlignment="1">
      <alignment wrapText="1"/>
    </xf>
    <xf numFmtId="14" fontId="1" fillId="2" borderId="8" xfId="0" applyNumberFormat="1" applyFont="1" applyFill="1" applyBorder="1"/>
    <xf numFmtId="164" fontId="1" fillId="2" borderId="8" xfId="0" applyNumberFormat="1" applyFont="1" applyFill="1" applyBorder="1"/>
    <xf numFmtId="165" fontId="1" fillId="2" borderId="8" xfId="0" applyNumberFormat="1" applyFont="1" applyFill="1" applyBorder="1"/>
    <xf numFmtId="0" fontId="1" fillId="2" borderId="8" xfId="0" applyNumberFormat="1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4" fontId="0" fillId="0" borderId="2" xfId="0" applyNumberFormat="1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58"/>
  <sheetViews>
    <sheetView showRuler="0" view="pageLayout" zoomScaleNormal="100" workbookViewId="0">
      <selection activeCell="L141" sqref="L141"/>
    </sheetView>
  </sheetViews>
  <sheetFormatPr defaultRowHeight="11.25" x14ac:dyDescent="0.2"/>
  <cols>
    <col min="1" max="1" width="8.42578125" style="1" customWidth="1"/>
    <col min="2" max="2" width="16.28515625" style="1" customWidth="1"/>
    <col min="3" max="3" width="8.85546875" style="2" customWidth="1"/>
    <col min="4" max="4" width="8.42578125" style="1" customWidth="1"/>
    <col min="5" max="5" width="6.28515625" style="3" customWidth="1"/>
    <col min="6" max="6" width="5.7109375" style="1" customWidth="1"/>
    <col min="7" max="8" width="8" style="1" customWidth="1"/>
    <col min="9" max="9" width="8.5703125" style="1" customWidth="1"/>
    <col min="10" max="10" width="6.85546875" style="1" customWidth="1"/>
    <col min="11" max="11" width="7.5703125" style="1" customWidth="1"/>
    <col min="12" max="12" width="7.7109375" style="1" customWidth="1"/>
    <col min="13" max="13" width="7.5703125" style="1" customWidth="1"/>
    <col min="14" max="14" width="7.28515625" style="1" customWidth="1"/>
    <col min="15" max="15" width="6.7109375" style="1" customWidth="1"/>
    <col min="16" max="17" width="8.85546875" style="47" customWidth="1"/>
    <col min="18" max="18" width="8.140625" style="1" customWidth="1"/>
    <col min="19" max="19" width="8.7109375" style="1" customWidth="1"/>
    <col min="20" max="20" width="9.28515625" style="1" customWidth="1"/>
    <col min="21" max="16384" width="9.140625" style="1"/>
  </cols>
  <sheetData>
    <row r="1" spans="1:21" ht="15" x14ac:dyDescent="0.25">
      <c r="A1" s="74"/>
      <c r="B1" s="74"/>
      <c r="C1" s="74"/>
      <c r="D1" s="74"/>
      <c r="E1" s="74"/>
      <c r="F1" s="75" t="s">
        <v>0</v>
      </c>
      <c r="G1" s="76" t="s">
        <v>1</v>
      </c>
      <c r="H1" s="74"/>
      <c r="I1" s="77" t="s">
        <v>2</v>
      </c>
      <c r="J1" s="76" t="s">
        <v>0</v>
      </c>
      <c r="K1" s="74"/>
      <c r="L1" s="74"/>
      <c r="M1" s="76" t="s">
        <v>3</v>
      </c>
      <c r="N1" s="74"/>
      <c r="O1" s="74"/>
      <c r="P1" s="74"/>
      <c r="Q1" s="74"/>
      <c r="R1" s="74"/>
      <c r="S1" s="74"/>
      <c r="T1" s="74"/>
      <c r="U1" s="46"/>
    </row>
    <row r="2" spans="1:21" s="4" customFormat="1" ht="54" customHeight="1" x14ac:dyDescent="0.25">
      <c r="A2" s="103" t="s">
        <v>4</v>
      </c>
      <c r="B2" s="103" t="s">
        <v>5</v>
      </c>
      <c r="C2" s="104" t="s">
        <v>6</v>
      </c>
      <c r="D2" s="103" t="s">
        <v>7</v>
      </c>
      <c r="E2" s="105" t="s">
        <v>8</v>
      </c>
      <c r="F2" s="103" t="s">
        <v>9</v>
      </c>
      <c r="G2" s="103" t="s">
        <v>15</v>
      </c>
      <c r="H2" s="103" t="s">
        <v>33</v>
      </c>
      <c r="I2" s="103" t="s">
        <v>102</v>
      </c>
      <c r="J2" s="103" t="s">
        <v>75</v>
      </c>
      <c r="K2" s="103" t="s">
        <v>54</v>
      </c>
      <c r="L2" s="103" t="s">
        <v>11</v>
      </c>
      <c r="M2" s="103" t="s">
        <v>74</v>
      </c>
      <c r="N2" s="103" t="s">
        <v>12</v>
      </c>
      <c r="O2" s="103" t="s">
        <v>46</v>
      </c>
      <c r="P2" s="103" t="s">
        <v>91</v>
      </c>
      <c r="Q2" s="103" t="s">
        <v>148</v>
      </c>
      <c r="R2" s="103" t="s">
        <v>13</v>
      </c>
      <c r="S2" s="103" t="s">
        <v>14</v>
      </c>
      <c r="T2" s="103" t="s">
        <v>40</v>
      </c>
      <c r="U2" s="53"/>
    </row>
    <row r="3" spans="1:21" ht="15" x14ac:dyDescent="0.25">
      <c r="A3" s="102" t="s">
        <v>35</v>
      </c>
      <c r="B3" s="102"/>
      <c r="C3" s="93">
        <v>8210.2199999999993</v>
      </c>
      <c r="D3" s="90"/>
      <c r="E3" s="91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46"/>
    </row>
    <row r="4" spans="1:21" s="47" customFormat="1" ht="15" x14ac:dyDescent="0.25">
      <c r="A4" s="106">
        <v>43199</v>
      </c>
      <c r="B4" s="102" t="s">
        <v>89</v>
      </c>
      <c r="C4" s="93">
        <v>0.06</v>
      </c>
      <c r="D4" s="90"/>
      <c r="E4" s="91"/>
      <c r="F4" s="90">
        <v>0.06</v>
      </c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6"/>
      <c r="T4" s="90"/>
      <c r="U4" s="46"/>
    </row>
    <row r="5" spans="1:21" s="47" customFormat="1" ht="15" x14ac:dyDescent="0.25">
      <c r="A5" s="106">
        <v>43207</v>
      </c>
      <c r="B5" s="102" t="s">
        <v>103</v>
      </c>
      <c r="C5" s="93">
        <v>3194.5</v>
      </c>
      <c r="D5" s="90"/>
      <c r="E5" s="91"/>
      <c r="F5" s="90"/>
      <c r="G5" s="90"/>
      <c r="H5" s="90"/>
      <c r="I5" s="90">
        <v>3194.5</v>
      </c>
      <c r="J5" s="90"/>
      <c r="K5" s="90"/>
      <c r="L5" s="90"/>
      <c r="M5" s="90"/>
      <c r="N5" s="90"/>
      <c r="O5" s="90"/>
      <c r="P5" s="90"/>
      <c r="Q5" s="90"/>
      <c r="R5" s="90"/>
      <c r="S5" s="96"/>
      <c r="T5" s="90"/>
      <c r="U5" s="46"/>
    </row>
    <row r="6" spans="1:21" s="47" customFormat="1" ht="15" x14ac:dyDescent="0.25">
      <c r="A6" s="106">
        <v>43220</v>
      </c>
      <c r="B6" s="102" t="s">
        <v>101</v>
      </c>
      <c r="C6" s="93">
        <v>4026</v>
      </c>
      <c r="D6" s="90"/>
      <c r="E6" s="91"/>
      <c r="F6" s="90"/>
      <c r="G6" s="90">
        <v>3900</v>
      </c>
      <c r="H6" s="90"/>
      <c r="I6" s="90">
        <v>126</v>
      </c>
      <c r="J6" s="90"/>
      <c r="K6" s="90"/>
      <c r="L6" s="90"/>
      <c r="M6" s="90"/>
      <c r="N6" s="90"/>
      <c r="O6" s="90"/>
      <c r="P6" s="90"/>
      <c r="Q6" s="90"/>
      <c r="R6" s="90"/>
      <c r="S6" s="96"/>
      <c r="T6" s="90"/>
      <c r="U6" s="46"/>
    </row>
    <row r="7" spans="1:21" s="47" customFormat="1" ht="15" x14ac:dyDescent="0.25">
      <c r="A7" s="106">
        <v>43209</v>
      </c>
      <c r="B7" s="102" t="s">
        <v>87</v>
      </c>
      <c r="C7" s="93"/>
      <c r="D7" s="90">
        <v>220.29</v>
      </c>
      <c r="E7" s="151" t="s">
        <v>104</v>
      </c>
      <c r="F7" s="90"/>
      <c r="G7" s="90"/>
      <c r="H7" s="90"/>
      <c r="I7" s="90"/>
      <c r="J7" s="90"/>
      <c r="K7" s="90"/>
      <c r="L7" s="90"/>
      <c r="M7" s="90">
        <v>220.29</v>
      </c>
      <c r="N7" s="90"/>
      <c r="O7" s="90"/>
      <c r="P7" s="90"/>
      <c r="Q7" s="90"/>
      <c r="R7" s="90"/>
      <c r="S7" s="96"/>
      <c r="T7" s="90"/>
      <c r="U7" s="46"/>
    </row>
    <row r="8" spans="1:21" s="47" customFormat="1" ht="15" x14ac:dyDescent="0.25">
      <c r="A8" s="106">
        <v>43209</v>
      </c>
      <c r="B8" s="102" t="s">
        <v>105</v>
      </c>
      <c r="C8" s="93"/>
      <c r="D8" s="90">
        <v>23.6</v>
      </c>
      <c r="E8" s="151" t="s">
        <v>130</v>
      </c>
      <c r="F8" s="90"/>
      <c r="G8" s="90"/>
      <c r="H8" s="90"/>
      <c r="I8" s="90"/>
      <c r="J8" s="90"/>
      <c r="K8" s="90"/>
      <c r="L8" s="90"/>
      <c r="M8" s="90">
        <v>23.6</v>
      </c>
      <c r="N8" s="90"/>
      <c r="O8" s="90"/>
      <c r="P8" s="90"/>
      <c r="Q8" s="90"/>
      <c r="R8" s="90"/>
      <c r="S8" s="96"/>
      <c r="T8" s="90"/>
      <c r="U8" s="46"/>
    </row>
    <row r="9" spans="1:21" s="47" customFormat="1" ht="15" x14ac:dyDescent="0.25">
      <c r="A9" s="106">
        <v>43209</v>
      </c>
      <c r="B9" s="102" t="s">
        <v>84</v>
      </c>
      <c r="C9" s="93"/>
      <c r="D9" s="90">
        <v>54</v>
      </c>
      <c r="E9" s="151" t="s">
        <v>129</v>
      </c>
      <c r="F9" s="90"/>
      <c r="G9" s="90"/>
      <c r="H9" s="90"/>
      <c r="I9" s="90"/>
      <c r="J9" s="90"/>
      <c r="K9" s="90">
        <v>54</v>
      </c>
      <c r="L9" s="90"/>
      <c r="M9" s="90"/>
      <c r="N9" s="90"/>
      <c r="O9" s="90"/>
      <c r="P9" s="90"/>
      <c r="Q9" s="90"/>
      <c r="R9" s="90"/>
      <c r="S9" s="96"/>
      <c r="T9" s="90"/>
      <c r="U9" s="46"/>
    </row>
    <row r="10" spans="1:21" s="47" customFormat="1" ht="15" x14ac:dyDescent="0.25">
      <c r="A10" s="106">
        <v>43209</v>
      </c>
      <c r="B10" s="102" t="s">
        <v>106</v>
      </c>
      <c r="C10" s="93"/>
      <c r="D10" s="90">
        <v>35</v>
      </c>
      <c r="E10" s="151" t="s">
        <v>128</v>
      </c>
      <c r="F10" s="90"/>
      <c r="G10" s="90"/>
      <c r="H10" s="90"/>
      <c r="I10" s="90"/>
      <c r="J10" s="90"/>
      <c r="K10" s="90"/>
      <c r="L10" s="90">
        <v>35</v>
      </c>
      <c r="M10" s="90"/>
      <c r="N10" s="90"/>
      <c r="O10" s="90"/>
      <c r="P10" s="90"/>
      <c r="Q10" s="90"/>
      <c r="R10" s="90"/>
      <c r="S10" s="96"/>
      <c r="T10" s="90"/>
      <c r="U10" s="46"/>
    </row>
    <row r="11" spans="1:21" s="47" customFormat="1" ht="15" x14ac:dyDescent="0.25">
      <c r="A11" s="106">
        <v>43209</v>
      </c>
      <c r="B11" s="102" t="s">
        <v>86</v>
      </c>
      <c r="C11" s="93"/>
      <c r="D11" s="90">
        <v>34.799999999999997</v>
      </c>
      <c r="E11" s="151" t="s">
        <v>127</v>
      </c>
      <c r="F11" s="90"/>
      <c r="G11" s="90"/>
      <c r="H11" s="90"/>
      <c r="I11" s="90"/>
      <c r="J11" s="90">
        <v>29</v>
      </c>
      <c r="K11" s="90"/>
      <c r="L11" s="90"/>
      <c r="M11" s="90"/>
      <c r="N11" s="90"/>
      <c r="O11" s="90"/>
      <c r="P11" s="90"/>
      <c r="Q11" s="90"/>
      <c r="R11" s="90">
        <v>5.8</v>
      </c>
      <c r="S11" s="96">
        <v>841739218</v>
      </c>
      <c r="T11" s="90"/>
      <c r="U11" s="46"/>
    </row>
    <row r="12" spans="1:21" ht="15" x14ac:dyDescent="0.25">
      <c r="A12" s="106">
        <v>43209</v>
      </c>
      <c r="B12" s="102" t="s">
        <v>107</v>
      </c>
      <c r="C12" s="93"/>
      <c r="D12" s="90">
        <v>80.88</v>
      </c>
      <c r="E12" s="151" t="s">
        <v>126</v>
      </c>
      <c r="F12" s="90"/>
      <c r="G12" s="90"/>
      <c r="H12" s="90"/>
      <c r="I12" s="90"/>
      <c r="J12" s="90"/>
      <c r="K12" s="90">
        <v>67.400000000000006</v>
      </c>
      <c r="L12" s="90"/>
      <c r="M12" s="90"/>
      <c r="N12" s="90"/>
      <c r="O12" s="90"/>
      <c r="P12" s="90"/>
      <c r="Q12" s="90"/>
      <c r="R12" s="90">
        <v>13.48</v>
      </c>
      <c r="S12" s="96">
        <v>794608976</v>
      </c>
      <c r="T12" s="90"/>
      <c r="U12" s="46"/>
    </row>
    <row r="13" spans="1:21" ht="15" x14ac:dyDescent="0.25">
      <c r="A13" s="106">
        <v>43209</v>
      </c>
      <c r="B13" s="102" t="s">
        <v>108</v>
      </c>
      <c r="C13" s="93"/>
      <c r="D13" s="90">
        <v>176.45</v>
      </c>
      <c r="E13" s="151" t="s">
        <v>125</v>
      </c>
      <c r="F13" s="90"/>
      <c r="G13" s="90"/>
      <c r="H13" s="90"/>
      <c r="I13" s="90"/>
      <c r="J13" s="90"/>
      <c r="K13" s="90"/>
      <c r="L13" s="90">
        <v>176.45</v>
      </c>
      <c r="M13" s="90"/>
      <c r="N13" s="90"/>
      <c r="O13" s="90"/>
      <c r="P13" s="90"/>
      <c r="Q13" s="90"/>
      <c r="R13" s="90"/>
      <c r="S13" s="96"/>
      <c r="T13" s="90"/>
      <c r="U13" s="46"/>
    </row>
    <row r="14" spans="1:21" s="47" customFormat="1" ht="15" x14ac:dyDescent="0.25">
      <c r="A14" s="106">
        <v>43213</v>
      </c>
      <c r="B14" s="102" t="s">
        <v>46</v>
      </c>
      <c r="C14" s="93"/>
      <c r="D14" s="90">
        <v>39</v>
      </c>
      <c r="E14" s="151" t="s">
        <v>88</v>
      </c>
      <c r="F14" s="90"/>
      <c r="G14" s="90"/>
      <c r="H14" s="90"/>
      <c r="I14" s="90"/>
      <c r="J14" s="90"/>
      <c r="K14" s="90"/>
      <c r="L14" s="90"/>
      <c r="M14" s="90"/>
      <c r="N14" s="90"/>
      <c r="O14" s="90">
        <v>39</v>
      </c>
      <c r="P14" s="90"/>
      <c r="Q14" s="90"/>
      <c r="R14" s="90"/>
      <c r="S14" s="96"/>
      <c r="T14" s="90"/>
      <c r="U14" s="46"/>
    </row>
    <row r="15" spans="1:21" ht="15" x14ac:dyDescent="0.25">
      <c r="A15" s="106">
        <v>43224</v>
      </c>
      <c r="B15" s="102" t="s">
        <v>109</v>
      </c>
      <c r="C15" s="93">
        <v>195</v>
      </c>
      <c r="D15" s="90"/>
      <c r="E15" s="151"/>
      <c r="F15" s="90"/>
      <c r="G15" s="90"/>
      <c r="H15" s="90">
        <v>195</v>
      </c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6"/>
      <c r="T15" s="90"/>
      <c r="U15" s="46"/>
    </row>
    <row r="16" spans="1:21" ht="15" x14ac:dyDescent="0.25">
      <c r="A16" s="106">
        <v>43251</v>
      </c>
      <c r="B16" s="102" t="s">
        <v>109</v>
      </c>
      <c r="C16" s="93">
        <v>200</v>
      </c>
      <c r="D16" s="90"/>
      <c r="E16" s="151"/>
      <c r="F16" s="90"/>
      <c r="G16" s="90"/>
      <c r="H16" s="90">
        <v>200</v>
      </c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6"/>
      <c r="T16" s="90"/>
      <c r="U16" s="46"/>
    </row>
    <row r="17" spans="1:21" ht="15" x14ac:dyDescent="0.25">
      <c r="A17" s="106">
        <v>43229</v>
      </c>
      <c r="B17" s="102" t="s">
        <v>89</v>
      </c>
      <c r="C17" s="93">
        <v>0.15</v>
      </c>
      <c r="D17" s="90"/>
      <c r="E17" s="151"/>
      <c r="F17" s="90">
        <v>0.15</v>
      </c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6"/>
      <c r="T17" s="102"/>
      <c r="U17" s="46"/>
    </row>
    <row r="18" spans="1:21" ht="15" x14ac:dyDescent="0.25">
      <c r="A18" s="106">
        <v>43237</v>
      </c>
      <c r="B18" s="102" t="s">
        <v>87</v>
      </c>
      <c r="C18" s="93"/>
      <c r="D18" s="90">
        <v>220.59</v>
      </c>
      <c r="E18" s="151" t="s">
        <v>124</v>
      </c>
      <c r="F18" s="90"/>
      <c r="G18" s="90"/>
      <c r="H18" s="90"/>
      <c r="I18" s="90"/>
      <c r="J18" s="90"/>
      <c r="K18" s="90"/>
      <c r="L18" s="90"/>
      <c r="M18" s="90">
        <v>220.59</v>
      </c>
      <c r="N18" s="90"/>
      <c r="O18" s="90"/>
      <c r="P18" s="90"/>
      <c r="Q18" s="90"/>
      <c r="R18" s="90"/>
      <c r="S18" s="96"/>
      <c r="T18" s="102"/>
      <c r="U18" s="46"/>
    </row>
    <row r="19" spans="1:21" s="47" customFormat="1" ht="15" x14ac:dyDescent="0.25">
      <c r="A19" s="106">
        <v>43237</v>
      </c>
      <c r="B19" s="102" t="s">
        <v>105</v>
      </c>
      <c r="C19" s="93"/>
      <c r="D19" s="90">
        <v>23.6</v>
      </c>
      <c r="E19" s="151" t="s">
        <v>123</v>
      </c>
      <c r="F19" s="90"/>
      <c r="G19" s="90"/>
      <c r="H19" s="90"/>
      <c r="I19" s="93"/>
      <c r="J19" s="90"/>
      <c r="K19" s="90"/>
      <c r="L19" s="90"/>
      <c r="M19" s="90">
        <v>23.6</v>
      </c>
      <c r="N19" s="90"/>
      <c r="O19" s="90"/>
      <c r="P19" s="90"/>
      <c r="Q19" s="90"/>
      <c r="R19" s="90"/>
      <c r="S19" s="96"/>
      <c r="T19" s="90"/>
      <c r="U19" s="46"/>
    </row>
    <row r="20" spans="1:21" ht="15" x14ac:dyDescent="0.25">
      <c r="A20" s="106">
        <v>43237</v>
      </c>
      <c r="B20" s="102" t="s">
        <v>110</v>
      </c>
      <c r="C20" s="93"/>
      <c r="D20" s="90">
        <v>20</v>
      </c>
      <c r="E20" s="151" t="s">
        <v>122</v>
      </c>
      <c r="F20" s="90"/>
      <c r="G20" s="90"/>
      <c r="H20" s="90"/>
      <c r="I20" s="93"/>
      <c r="J20" s="90"/>
      <c r="K20" s="90"/>
      <c r="L20" s="90">
        <v>20</v>
      </c>
      <c r="M20" s="90"/>
      <c r="N20" s="90"/>
      <c r="O20" s="90"/>
      <c r="P20" s="90"/>
      <c r="Q20" s="90"/>
      <c r="R20" s="90"/>
      <c r="S20" s="96"/>
      <c r="T20" s="90"/>
      <c r="U20" s="46"/>
    </row>
    <row r="21" spans="1:21" ht="15" x14ac:dyDescent="0.25">
      <c r="A21" s="106">
        <v>43237</v>
      </c>
      <c r="B21" s="102" t="s">
        <v>111</v>
      </c>
      <c r="C21" s="93"/>
      <c r="D21" s="90">
        <v>521.17999999999995</v>
      </c>
      <c r="E21" s="151" t="s">
        <v>121</v>
      </c>
      <c r="F21" s="102"/>
      <c r="G21" s="102"/>
      <c r="H21" s="93"/>
      <c r="I21" s="93"/>
      <c r="J21" s="102"/>
      <c r="K21" s="90"/>
      <c r="L21" s="90">
        <v>521.17999999999995</v>
      </c>
      <c r="M21" s="90"/>
      <c r="N21" s="90"/>
      <c r="O21" s="90"/>
      <c r="P21" s="90"/>
      <c r="Q21" s="90"/>
      <c r="R21" s="90"/>
      <c r="S21" s="96"/>
      <c r="T21" s="90"/>
      <c r="U21" s="46"/>
    </row>
    <row r="22" spans="1:21" s="47" customFormat="1" ht="15" x14ac:dyDescent="0.25">
      <c r="A22" s="106">
        <v>43242</v>
      </c>
      <c r="B22" s="102" t="s">
        <v>46</v>
      </c>
      <c r="C22" s="93"/>
      <c r="D22" s="90">
        <v>39</v>
      </c>
      <c r="E22" s="151" t="s">
        <v>88</v>
      </c>
      <c r="F22" s="102"/>
      <c r="G22" s="102"/>
      <c r="H22" s="93"/>
      <c r="I22" s="93"/>
      <c r="J22" s="102"/>
      <c r="K22" s="90"/>
      <c r="L22" s="90"/>
      <c r="M22" s="90"/>
      <c r="N22" s="90"/>
      <c r="O22" s="90">
        <v>39</v>
      </c>
      <c r="P22" s="90"/>
      <c r="Q22" s="90"/>
      <c r="R22" s="90"/>
      <c r="S22" s="96"/>
      <c r="T22" s="90"/>
      <c r="U22" s="46"/>
    </row>
    <row r="23" spans="1:21" ht="15" x14ac:dyDescent="0.25">
      <c r="A23" s="106">
        <v>43252</v>
      </c>
      <c r="B23" s="102" t="s">
        <v>112</v>
      </c>
      <c r="C23" s="93">
        <v>12</v>
      </c>
      <c r="D23" s="90"/>
      <c r="E23" s="151"/>
      <c r="F23" s="102"/>
      <c r="G23" s="102"/>
      <c r="H23" s="93"/>
      <c r="I23" s="93">
        <v>12</v>
      </c>
      <c r="J23" s="102"/>
      <c r="K23" s="90"/>
      <c r="L23" s="90"/>
      <c r="M23" s="90"/>
      <c r="N23" s="90"/>
      <c r="O23" s="90"/>
      <c r="P23" s="90"/>
      <c r="Q23" s="90"/>
      <c r="R23" s="90"/>
      <c r="S23" s="96"/>
      <c r="T23" s="90"/>
      <c r="U23" s="46"/>
    </row>
    <row r="24" spans="1:21" s="47" customFormat="1" ht="15" x14ac:dyDescent="0.25">
      <c r="A24" s="106">
        <v>43271</v>
      </c>
      <c r="B24" s="102" t="s">
        <v>109</v>
      </c>
      <c r="C24" s="93">
        <v>216</v>
      </c>
      <c r="D24" s="90"/>
      <c r="E24" s="151"/>
      <c r="F24" s="102"/>
      <c r="G24" s="102"/>
      <c r="H24" s="93">
        <v>216</v>
      </c>
      <c r="I24" s="93"/>
      <c r="J24" s="102"/>
      <c r="K24" s="90"/>
      <c r="L24" s="90"/>
      <c r="M24" s="90"/>
      <c r="N24" s="90"/>
      <c r="O24" s="90"/>
      <c r="P24" s="90"/>
      <c r="Q24" s="90"/>
      <c r="R24" s="90"/>
      <c r="S24" s="96"/>
      <c r="T24" s="90"/>
      <c r="U24" s="46"/>
    </row>
    <row r="25" spans="1:21" ht="15" x14ac:dyDescent="0.25">
      <c r="A25" s="106">
        <v>43262</v>
      </c>
      <c r="B25" s="102" t="s">
        <v>89</v>
      </c>
      <c r="C25" s="93">
        <v>0.2</v>
      </c>
      <c r="D25" s="90"/>
      <c r="E25" s="151"/>
      <c r="F25" s="93">
        <v>0.2</v>
      </c>
      <c r="G25" s="102"/>
      <c r="H25" s="93"/>
      <c r="I25" s="93"/>
      <c r="J25" s="102"/>
      <c r="K25" s="90"/>
      <c r="L25" s="90"/>
      <c r="M25" s="90"/>
      <c r="N25" s="90"/>
      <c r="O25" s="90"/>
      <c r="P25" s="90"/>
      <c r="Q25" s="90"/>
      <c r="R25" s="90"/>
      <c r="S25" s="96"/>
      <c r="T25" s="90"/>
      <c r="U25" s="46"/>
    </row>
    <row r="26" spans="1:21" ht="15" x14ac:dyDescent="0.25">
      <c r="A26" s="106">
        <v>43272</v>
      </c>
      <c r="B26" s="102" t="s">
        <v>87</v>
      </c>
      <c r="C26" s="93"/>
      <c r="D26" s="90">
        <v>220.39</v>
      </c>
      <c r="E26" s="151" t="s">
        <v>120</v>
      </c>
      <c r="F26" s="102"/>
      <c r="G26" s="102"/>
      <c r="H26" s="93"/>
      <c r="I26" s="93"/>
      <c r="J26" s="102"/>
      <c r="K26" s="90"/>
      <c r="L26" s="90"/>
      <c r="M26" s="90">
        <v>220.39</v>
      </c>
      <c r="N26" s="90"/>
      <c r="O26" s="90"/>
      <c r="P26" s="90"/>
      <c r="Q26" s="90"/>
      <c r="R26" s="90"/>
      <c r="S26" s="96"/>
      <c r="T26" s="90"/>
      <c r="U26" s="46"/>
    </row>
    <row r="27" spans="1:21" ht="15" x14ac:dyDescent="0.25">
      <c r="A27" s="106">
        <v>43272</v>
      </c>
      <c r="B27" s="102" t="s">
        <v>105</v>
      </c>
      <c r="C27" s="93"/>
      <c r="D27" s="90">
        <v>23.8</v>
      </c>
      <c r="E27" s="151" t="s">
        <v>119</v>
      </c>
      <c r="F27" s="102"/>
      <c r="G27" s="102"/>
      <c r="H27" s="93"/>
      <c r="I27" s="93"/>
      <c r="J27" s="102"/>
      <c r="K27" s="90"/>
      <c r="L27" s="90"/>
      <c r="M27" s="90">
        <v>23.8</v>
      </c>
      <c r="N27" s="90"/>
      <c r="O27" s="90"/>
      <c r="P27" s="90"/>
      <c r="Q27" s="90"/>
      <c r="R27" s="90"/>
      <c r="S27" s="96"/>
      <c r="T27" s="90"/>
      <c r="U27" s="46"/>
    </row>
    <row r="28" spans="1:21" ht="15" x14ac:dyDescent="0.25">
      <c r="A28" s="106">
        <v>43272</v>
      </c>
      <c r="B28" s="102" t="s">
        <v>84</v>
      </c>
      <c r="C28" s="93"/>
      <c r="D28" s="90">
        <v>58</v>
      </c>
      <c r="E28" s="151" t="s">
        <v>118</v>
      </c>
      <c r="F28" s="102"/>
      <c r="G28" s="102"/>
      <c r="H28" s="93"/>
      <c r="I28" s="93"/>
      <c r="J28" s="102"/>
      <c r="K28" s="90">
        <v>58</v>
      </c>
      <c r="L28" s="90"/>
      <c r="M28" s="90"/>
      <c r="N28" s="90"/>
      <c r="O28" s="90"/>
      <c r="P28" s="90"/>
      <c r="Q28" s="90"/>
      <c r="R28" s="90"/>
      <c r="S28" s="96"/>
      <c r="T28" s="90"/>
      <c r="U28" s="46"/>
    </row>
    <row r="29" spans="1:21" ht="15" x14ac:dyDescent="0.25">
      <c r="A29" s="106">
        <v>43272</v>
      </c>
      <c r="B29" s="102" t="s">
        <v>113</v>
      </c>
      <c r="C29" s="93"/>
      <c r="D29" s="90">
        <v>18.88</v>
      </c>
      <c r="E29" s="151" t="s">
        <v>117</v>
      </c>
      <c r="F29" s="102"/>
      <c r="G29" s="102"/>
      <c r="H29" s="93"/>
      <c r="I29" s="93"/>
      <c r="J29" s="102"/>
      <c r="K29" s="90">
        <v>15.73</v>
      </c>
      <c r="L29" s="90"/>
      <c r="M29" s="90"/>
      <c r="N29" s="90"/>
      <c r="O29" s="90"/>
      <c r="P29" s="90"/>
      <c r="Q29" s="90"/>
      <c r="R29" s="90">
        <v>3.15</v>
      </c>
      <c r="S29" s="96">
        <v>805015277</v>
      </c>
      <c r="T29" s="90"/>
      <c r="U29" s="46"/>
    </row>
    <row r="30" spans="1:21" ht="15" x14ac:dyDescent="0.25">
      <c r="A30" s="106">
        <v>43272</v>
      </c>
      <c r="B30" s="102" t="s">
        <v>107</v>
      </c>
      <c r="C30" s="93"/>
      <c r="D30" s="90">
        <v>15.54</v>
      </c>
      <c r="E30" s="151" t="s">
        <v>116</v>
      </c>
      <c r="F30" s="102"/>
      <c r="G30" s="102"/>
      <c r="H30" s="93"/>
      <c r="I30" s="93"/>
      <c r="J30" s="102"/>
      <c r="K30" s="90">
        <v>12.95</v>
      </c>
      <c r="L30" s="90"/>
      <c r="M30" s="90"/>
      <c r="N30" s="90"/>
      <c r="O30" s="90"/>
      <c r="P30" s="90"/>
      <c r="Q30" s="90"/>
      <c r="R30" s="90">
        <v>2.59</v>
      </c>
      <c r="S30" s="96">
        <v>794608976</v>
      </c>
      <c r="T30" s="90"/>
      <c r="U30" s="46"/>
    </row>
    <row r="31" spans="1:21" ht="15" x14ac:dyDescent="0.25">
      <c r="A31" s="106">
        <v>43272</v>
      </c>
      <c r="B31" s="102" t="s">
        <v>114</v>
      </c>
      <c r="C31" s="93"/>
      <c r="D31" s="90">
        <v>78</v>
      </c>
      <c r="E31" s="151" t="s">
        <v>115</v>
      </c>
      <c r="F31" s="102"/>
      <c r="G31" s="102"/>
      <c r="H31" s="93"/>
      <c r="I31" s="93"/>
      <c r="J31" s="102"/>
      <c r="K31" s="90"/>
      <c r="L31" s="90">
        <v>65</v>
      </c>
      <c r="M31" s="90"/>
      <c r="N31" s="90"/>
      <c r="O31" s="90"/>
      <c r="P31" s="90"/>
      <c r="Q31" s="90"/>
      <c r="R31" s="90">
        <v>13</v>
      </c>
      <c r="S31" s="96">
        <v>141501167</v>
      </c>
      <c r="T31" s="90"/>
      <c r="U31" s="46"/>
    </row>
    <row r="32" spans="1:21" ht="14.25" customHeight="1" x14ac:dyDescent="0.25">
      <c r="A32" s="106">
        <v>43276</v>
      </c>
      <c r="B32" s="102" t="s">
        <v>46</v>
      </c>
      <c r="C32" s="93"/>
      <c r="D32" s="90">
        <v>39</v>
      </c>
      <c r="E32" s="151" t="s">
        <v>88</v>
      </c>
      <c r="F32" s="102"/>
      <c r="G32" s="102"/>
      <c r="H32" s="93"/>
      <c r="I32" s="93"/>
      <c r="J32" s="102"/>
      <c r="K32" s="90"/>
      <c r="L32" s="90"/>
      <c r="M32" s="90"/>
      <c r="N32" s="90"/>
      <c r="O32" s="90">
        <v>39</v>
      </c>
      <c r="P32" s="90"/>
      <c r="Q32" s="90"/>
      <c r="R32" s="90"/>
      <c r="S32" s="96"/>
      <c r="T32" s="90"/>
      <c r="U32" s="46"/>
    </row>
    <row r="33" spans="1:21" ht="15" x14ac:dyDescent="0.25">
      <c r="A33" s="106"/>
      <c r="B33" s="102"/>
      <c r="C33" s="93"/>
      <c r="D33" s="90"/>
      <c r="E33" s="91"/>
      <c r="F33" s="102"/>
      <c r="G33" s="102"/>
      <c r="H33" s="93"/>
      <c r="I33" s="93"/>
      <c r="J33" s="102"/>
      <c r="K33" s="90"/>
      <c r="L33" s="90"/>
      <c r="M33" s="90"/>
      <c r="N33" s="90"/>
      <c r="O33" s="90"/>
      <c r="P33" s="90"/>
      <c r="Q33" s="90"/>
      <c r="R33" s="90"/>
      <c r="S33" s="96"/>
      <c r="T33" s="90"/>
      <c r="U33" s="46"/>
    </row>
    <row r="34" spans="1:21" ht="15" x14ac:dyDescent="0.25">
      <c r="A34" s="102" t="s">
        <v>144</v>
      </c>
      <c r="B34" s="108"/>
      <c r="C34" s="93">
        <f>SUM(C4:C33)</f>
        <v>7843.9099999999989</v>
      </c>
      <c r="D34" s="93">
        <f>SUM(D4:D33)</f>
        <v>1941.9999999999998</v>
      </c>
      <c r="E34" s="93"/>
      <c r="F34" s="93">
        <f t="shared" ref="F34:R34" si="0">SUM(F4:F33)</f>
        <v>0.41000000000000003</v>
      </c>
      <c r="G34" s="93">
        <f t="shared" si="0"/>
        <v>3900</v>
      </c>
      <c r="H34" s="93">
        <f t="shared" si="0"/>
        <v>611</v>
      </c>
      <c r="I34" s="93">
        <f t="shared" si="0"/>
        <v>3332.5</v>
      </c>
      <c r="J34" s="93">
        <f t="shared" si="0"/>
        <v>29</v>
      </c>
      <c r="K34" s="93">
        <f t="shared" si="0"/>
        <v>208.07999999999998</v>
      </c>
      <c r="L34" s="93">
        <f t="shared" si="0"/>
        <v>817.62999999999988</v>
      </c>
      <c r="M34" s="93">
        <f t="shared" si="0"/>
        <v>732.27</v>
      </c>
      <c r="N34" s="93">
        <f t="shared" si="0"/>
        <v>0</v>
      </c>
      <c r="O34" s="93">
        <f t="shared" si="0"/>
        <v>117</v>
      </c>
      <c r="P34" s="93">
        <f t="shared" si="0"/>
        <v>0</v>
      </c>
      <c r="Q34" s="93">
        <f t="shared" si="0"/>
        <v>0</v>
      </c>
      <c r="R34" s="93">
        <f t="shared" si="0"/>
        <v>38.019999999999996</v>
      </c>
      <c r="S34" s="96"/>
      <c r="T34" s="93">
        <f>SUM(T6:T33)</f>
        <v>0</v>
      </c>
      <c r="U34" s="47"/>
    </row>
    <row r="35" spans="1:21" x14ac:dyDescent="0.2">
      <c r="A35" s="109" t="s">
        <v>17</v>
      </c>
      <c r="B35" s="109"/>
      <c r="C35" s="93">
        <f>SUM(C3:C33)</f>
        <v>16054.13</v>
      </c>
      <c r="D35" s="93">
        <f>SUM(D3:D33)</f>
        <v>1941.9999999999998</v>
      </c>
      <c r="E35" s="110"/>
      <c r="F35" s="93">
        <f t="shared" ref="F35:R35" si="1">SUM(F3:F33)</f>
        <v>0.41000000000000003</v>
      </c>
      <c r="G35" s="93">
        <f t="shared" si="1"/>
        <v>3900</v>
      </c>
      <c r="H35" s="93">
        <f t="shared" si="1"/>
        <v>611</v>
      </c>
      <c r="I35" s="93">
        <f t="shared" si="1"/>
        <v>3332.5</v>
      </c>
      <c r="J35" s="93">
        <f t="shared" si="1"/>
        <v>29</v>
      </c>
      <c r="K35" s="93">
        <f t="shared" si="1"/>
        <v>208.07999999999998</v>
      </c>
      <c r="L35" s="93">
        <f t="shared" si="1"/>
        <v>817.62999999999988</v>
      </c>
      <c r="M35" s="93">
        <f t="shared" si="1"/>
        <v>732.27</v>
      </c>
      <c r="N35" s="93">
        <f t="shared" si="1"/>
        <v>0</v>
      </c>
      <c r="O35" s="93">
        <f t="shared" si="1"/>
        <v>117</v>
      </c>
      <c r="P35" s="93">
        <f t="shared" si="1"/>
        <v>0</v>
      </c>
      <c r="Q35" s="93">
        <f t="shared" si="1"/>
        <v>0</v>
      </c>
      <c r="R35" s="93">
        <f t="shared" si="1"/>
        <v>38.019999999999996</v>
      </c>
      <c r="S35" s="111"/>
      <c r="T35" s="93">
        <f>SUM(T3:T33)</f>
        <v>0</v>
      </c>
      <c r="U35" s="47"/>
    </row>
    <row r="36" spans="1:21" ht="15" x14ac:dyDescent="0.25">
      <c r="A36" s="74"/>
      <c r="B36" s="17" t="s">
        <v>38</v>
      </c>
      <c r="C36" s="78">
        <f>C35-D35</f>
        <v>14112.13</v>
      </c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46"/>
    </row>
    <row r="37" spans="1:21" ht="15" x14ac:dyDescent="0.25">
      <c r="A37" s="76"/>
      <c r="B37" s="17"/>
      <c r="C37" s="78" t="s">
        <v>82</v>
      </c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9">
        <f>SUM(F34:I34)+T34</f>
        <v>7843.91</v>
      </c>
      <c r="S37" s="76" t="s">
        <v>37</v>
      </c>
      <c r="T37" s="76"/>
      <c r="U37" s="46"/>
    </row>
    <row r="38" spans="1:21" ht="15" x14ac:dyDescent="0.25">
      <c r="A38" s="74"/>
      <c r="B38" s="76"/>
      <c r="C38" s="78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9">
        <f>SUM(J34:R34)</f>
        <v>1941.9999999999998</v>
      </c>
      <c r="S38" s="76" t="s">
        <v>36</v>
      </c>
      <c r="T38" s="76"/>
      <c r="U38" s="46"/>
    </row>
    <row r="39" spans="1:21" ht="15" x14ac:dyDescent="0.25">
      <c r="A39" s="74"/>
      <c r="B39" s="74"/>
      <c r="C39" s="74"/>
      <c r="D39" s="74"/>
      <c r="E39" s="74"/>
      <c r="F39" s="75" t="s">
        <v>0</v>
      </c>
      <c r="G39" s="76" t="s">
        <v>1</v>
      </c>
      <c r="H39" s="74"/>
      <c r="I39" s="77" t="s">
        <v>2</v>
      </c>
      <c r="J39" s="76" t="s">
        <v>0</v>
      </c>
      <c r="K39" s="74"/>
      <c r="L39" s="74"/>
      <c r="M39" s="76" t="s">
        <v>3</v>
      </c>
      <c r="N39" s="74"/>
      <c r="O39" s="74"/>
      <c r="P39" s="74"/>
      <c r="Q39" s="74"/>
      <c r="R39" s="74"/>
      <c r="S39" s="74"/>
      <c r="T39" s="74"/>
      <c r="U39" s="46"/>
    </row>
    <row r="40" spans="1:21" ht="45" x14ac:dyDescent="0.25">
      <c r="A40" s="103" t="s">
        <v>4</v>
      </c>
      <c r="B40" s="103" t="s">
        <v>5</v>
      </c>
      <c r="C40" s="104" t="s">
        <v>6</v>
      </c>
      <c r="D40" s="103" t="s">
        <v>7</v>
      </c>
      <c r="E40" s="105" t="s">
        <v>8</v>
      </c>
      <c r="F40" s="103" t="s">
        <v>9</v>
      </c>
      <c r="G40" s="103" t="s">
        <v>15</v>
      </c>
      <c r="H40" s="103" t="s">
        <v>33</v>
      </c>
      <c r="I40" s="103" t="s">
        <v>34</v>
      </c>
      <c r="J40" s="103" t="s">
        <v>80</v>
      </c>
      <c r="K40" s="103" t="s">
        <v>10</v>
      </c>
      <c r="L40" s="103" t="s">
        <v>11</v>
      </c>
      <c r="M40" s="103" t="s">
        <v>74</v>
      </c>
      <c r="N40" s="103" t="s">
        <v>12</v>
      </c>
      <c r="O40" s="103" t="s">
        <v>25</v>
      </c>
      <c r="P40" s="103" t="s">
        <v>90</v>
      </c>
      <c r="Q40" s="103" t="s">
        <v>148</v>
      </c>
      <c r="R40" s="103" t="s">
        <v>13</v>
      </c>
      <c r="S40" s="103" t="s">
        <v>14</v>
      </c>
      <c r="T40" s="103" t="s">
        <v>40</v>
      </c>
      <c r="U40" s="46"/>
    </row>
    <row r="41" spans="1:21" ht="15" x14ac:dyDescent="0.25">
      <c r="A41" s="102" t="s">
        <v>35</v>
      </c>
      <c r="B41" s="102"/>
      <c r="C41" s="93">
        <f>C35</f>
        <v>16054.13</v>
      </c>
      <c r="D41" s="93">
        <f>D35</f>
        <v>1941.9999999999998</v>
      </c>
      <c r="E41" s="93"/>
      <c r="F41" s="93">
        <f t="shared" ref="F41:T41" si="2">F35</f>
        <v>0.41000000000000003</v>
      </c>
      <c r="G41" s="93">
        <f t="shared" si="2"/>
        <v>3900</v>
      </c>
      <c r="H41" s="93">
        <f t="shared" si="2"/>
        <v>611</v>
      </c>
      <c r="I41" s="93">
        <f t="shared" si="2"/>
        <v>3332.5</v>
      </c>
      <c r="J41" s="93">
        <f t="shared" si="2"/>
        <v>29</v>
      </c>
      <c r="K41" s="93">
        <f t="shared" si="2"/>
        <v>208.07999999999998</v>
      </c>
      <c r="L41" s="93">
        <f t="shared" si="2"/>
        <v>817.62999999999988</v>
      </c>
      <c r="M41" s="93">
        <f t="shared" si="2"/>
        <v>732.27</v>
      </c>
      <c r="N41" s="93">
        <f t="shared" si="2"/>
        <v>0</v>
      </c>
      <c r="O41" s="93">
        <f t="shared" si="2"/>
        <v>117</v>
      </c>
      <c r="P41" s="93"/>
      <c r="Q41" s="93"/>
      <c r="R41" s="93">
        <f t="shared" si="2"/>
        <v>38.019999999999996</v>
      </c>
      <c r="S41" s="93"/>
      <c r="T41" s="93">
        <f t="shared" si="2"/>
        <v>0</v>
      </c>
      <c r="U41" s="46"/>
    </row>
    <row r="42" spans="1:21" s="47" customFormat="1" ht="15" x14ac:dyDescent="0.25">
      <c r="A42" s="106">
        <v>43290</v>
      </c>
      <c r="B42" s="102" t="s">
        <v>89</v>
      </c>
      <c r="C42" s="93">
        <v>0.17</v>
      </c>
      <c r="D42" s="90"/>
      <c r="E42" s="151"/>
      <c r="F42" s="93">
        <v>0.17</v>
      </c>
      <c r="G42" s="102"/>
      <c r="H42" s="93"/>
      <c r="I42" s="102"/>
      <c r="J42" s="102"/>
      <c r="K42" s="90"/>
      <c r="L42" s="90"/>
      <c r="M42" s="90"/>
      <c r="N42" s="90"/>
      <c r="O42" s="90"/>
      <c r="P42" s="90"/>
      <c r="Q42" s="90"/>
      <c r="R42" s="90"/>
      <c r="S42" s="96"/>
      <c r="T42" s="90"/>
      <c r="U42" s="46"/>
    </row>
    <row r="43" spans="1:21" ht="15" customHeight="1" x14ac:dyDescent="0.2">
      <c r="A43" s="106">
        <v>43297</v>
      </c>
      <c r="B43" s="102" t="s">
        <v>109</v>
      </c>
      <c r="C43" s="93">
        <v>210</v>
      </c>
      <c r="D43" s="90"/>
      <c r="E43" s="151"/>
      <c r="F43" s="93"/>
      <c r="G43" s="90"/>
      <c r="H43" s="93">
        <v>210</v>
      </c>
      <c r="I43" s="102"/>
      <c r="J43" s="102"/>
      <c r="K43" s="90"/>
      <c r="L43" s="90"/>
      <c r="M43" s="90"/>
      <c r="N43" s="90"/>
      <c r="O43" s="90"/>
      <c r="P43" s="90"/>
      <c r="Q43" s="90"/>
      <c r="R43" s="90"/>
      <c r="S43" s="96"/>
      <c r="T43" s="90"/>
    </row>
    <row r="44" spans="1:21" s="47" customFormat="1" ht="15" customHeight="1" x14ac:dyDescent="0.2">
      <c r="A44" s="106">
        <v>43308</v>
      </c>
      <c r="B44" s="102" t="s">
        <v>109</v>
      </c>
      <c r="C44" s="93">
        <v>166</v>
      </c>
      <c r="D44" s="90"/>
      <c r="E44" s="151"/>
      <c r="F44" s="93"/>
      <c r="G44" s="102"/>
      <c r="H44" s="93">
        <v>166</v>
      </c>
      <c r="I44" s="102"/>
      <c r="J44" s="102"/>
      <c r="K44" s="90"/>
      <c r="L44" s="90"/>
      <c r="M44" s="90"/>
      <c r="N44" s="90"/>
      <c r="O44" s="90"/>
      <c r="P44" s="90"/>
      <c r="Q44" s="90"/>
      <c r="R44" s="90"/>
      <c r="S44" s="96"/>
      <c r="T44" s="90"/>
    </row>
    <row r="45" spans="1:21" s="47" customFormat="1" ht="15" customHeight="1" x14ac:dyDescent="0.2">
      <c r="A45" s="106">
        <v>43304</v>
      </c>
      <c r="B45" s="102" t="s">
        <v>46</v>
      </c>
      <c r="C45" s="93"/>
      <c r="D45" s="90">
        <v>39</v>
      </c>
      <c r="E45" s="151" t="s">
        <v>88</v>
      </c>
      <c r="F45" s="93"/>
      <c r="G45" s="102"/>
      <c r="H45" s="93"/>
      <c r="I45" s="102"/>
      <c r="J45" s="102"/>
      <c r="K45" s="90"/>
      <c r="L45" s="90"/>
      <c r="M45" s="90"/>
      <c r="N45" s="90"/>
      <c r="O45" s="90">
        <v>39</v>
      </c>
      <c r="P45" s="90"/>
      <c r="Q45" s="90"/>
      <c r="R45" s="90"/>
      <c r="S45" s="96"/>
      <c r="T45" s="90"/>
    </row>
    <row r="46" spans="1:21" ht="15" customHeight="1" x14ac:dyDescent="0.2">
      <c r="A46" s="106">
        <v>43300</v>
      </c>
      <c r="B46" s="102" t="s">
        <v>87</v>
      </c>
      <c r="C46" s="93"/>
      <c r="D46" s="90">
        <v>244.19</v>
      </c>
      <c r="E46" s="151" t="s">
        <v>131</v>
      </c>
      <c r="F46" s="93"/>
      <c r="G46" s="102"/>
      <c r="H46" s="93"/>
      <c r="I46" s="102"/>
      <c r="J46" s="102"/>
      <c r="K46" s="90"/>
      <c r="L46" s="90"/>
      <c r="M46" s="90">
        <v>244.19</v>
      </c>
      <c r="N46" s="90"/>
      <c r="O46" s="90"/>
      <c r="P46" s="90"/>
      <c r="Q46" s="90"/>
      <c r="R46" s="90"/>
      <c r="S46" s="96"/>
      <c r="T46" s="90"/>
    </row>
    <row r="47" spans="1:21" ht="15" customHeight="1" x14ac:dyDescent="0.2">
      <c r="A47" s="89">
        <v>43300</v>
      </c>
      <c r="B47" s="102" t="s">
        <v>133</v>
      </c>
      <c r="C47" s="93"/>
      <c r="D47" s="90">
        <v>39.07</v>
      </c>
      <c r="E47" s="151" t="s">
        <v>132</v>
      </c>
      <c r="F47" s="93"/>
      <c r="G47" s="102"/>
      <c r="H47" s="93"/>
      <c r="I47" s="102"/>
      <c r="J47" s="102"/>
      <c r="K47" s="90"/>
      <c r="L47" s="90">
        <v>16.079999999999998</v>
      </c>
      <c r="M47" s="90"/>
      <c r="N47" s="90"/>
      <c r="O47" s="90"/>
      <c r="P47" s="90"/>
      <c r="Q47" s="90"/>
      <c r="R47" s="90">
        <v>3.22</v>
      </c>
      <c r="S47" s="96">
        <v>727255821</v>
      </c>
      <c r="T47" s="90"/>
    </row>
    <row r="48" spans="1:21" s="47" customFormat="1" ht="15" customHeight="1" x14ac:dyDescent="0.2">
      <c r="A48" s="89"/>
      <c r="B48" s="102"/>
      <c r="C48" s="93"/>
      <c r="D48" s="90"/>
      <c r="E48" s="151"/>
      <c r="F48" s="93"/>
      <c r="G48" s="102"/>
      <c r="H48" s="93"/>
      <c r="I48" s="102"/>
      <c r="J48" s="102"/>
      <c r="K48" s="90"/>
      <c r="L48" s="90">
        <v>16.48</v>
      </c>
      <c r="M48" s="90"/>
      <c r="N48" s="90"/>
      <c r="O48" s="90"/>
      <c r="P48" s="90"/>
      <c r="Q48" s="90"/>
      <c r="R48" s="90">
        <v>3.29</v>
      </c>
      <c r="S48" s="96">
        <v>234464120</v>
      </c>
      <c r="T48" s="90"/>
    </row>
    <row r="49" spans="1:20" ht="15" customHeight="1" x14ac:dyDescent="0.2">
      <c r="A49" s="89">
        <v>43300</v>
      </c>
      <c r="B49" s="102" t="s">
        <v>134</v>
      </c>
      <c r="C49" s="93"/>
      <c r="D49" s="90">
        <v>55.2</v>
      </c>
      <c r="E49" s="151" t="s">
        <v>135</v>
      </c>
      <c r="F49" s="93"/>
      <c r="G49" s="102"/>
      <c r="H49" s="93"/>
      <c r="I49" s="102"/>
      <c r="J49" s="102"/>
      <c r="K49" s="90"/>
      <c r="L49" s="90">
        <v>55.2</v>
      </c>
      <c r="M49" s="90"/>
      <c r="N49" s="90"/>
      <c r="O49" s="90"/>
      <c r="P49" s="90"/>
      <c r="Q49" s="90"/>
      <c r="R49" s="90"/>
      <c r="S49" s="96"/>
      <c r="T49" s="90"/>
    </row>
    <row r="50" spans="1:20" ht="15" customHeight="1" x14ac:dyDescent="0.2">
      <c r="A50" s="89">
        <v>43300</v>
      </c>
      <c r="B50" s="102" t="s">
        <v>84</v>
      </c>
      <c r="C50" s="93"/>
      <c r="D50" s="93">
        <v>18</v>
      </c>
      <c r="E50" s="151" t="s">
        <v>136</v>
      </c>
      <c r="F50" s="93"/>
      <c r="G50" s="102"/>
      <c r="H50" s="90"/>
      <c r="I50" s="102"/>
      <c r="J50" s="102"/>
      <c r="K50" s="90">
        <v>18</v>
      </c>
      <c r="L50" s="107"/>
      <c r="M50" s="102"/>
      <c r="N50" s="102"/>
      <c r="O50" s="102"/>
      <c r="P50" s="102"/>
      <c r="Q50" s="102"/>
      <c r="R50" s="90"/>
      <c r="S50" s="96"/>
      <c r="T50" s="102"/>
    </row>
    <row r="51" spans="1:20" s="47" customFormat="1" ht="15" customHeight="1" x14ac:dyDescent="0.2">
      <c r="A51" s="89">
        <v>43300</v>
      </c>
      <c r="B51" s="102" t="s">
        <v>86</v>
      </c>
      <c r="C51" s="93"/>
      <c r="D51" s="90">
        <v>40.799999999999997</v>
      </c>
      <c r="E51" s="151" t="s">
        <v>137</v>
      </c>
      <c r="F51" s="93"/>
      <c r="G51" s="102"/>
      <c r="H51" s="90"/>
      <c r="I51" s="90"/>
      <c r="J51" s="90">
        <v>34</v>
      </c>
      <c r="K51" s="90"/>
      <c r="L51" s="90"/>
      <c r="M51" s="90"/>
      <c r="N51" s="90"/>
      <c r="O51" s="90"/>
      <c r="P51" s="90"/>
      <c r="Q51" s="90"/>
      <c r="R51" s="90">
        <v>6.8</v>
      </c>
      <c r="S51" s="96">
        <v>841739218</v>
      </c>
      <c r="T51" s="90"/>
    </row>
    <row r="52" spans="1:20" ht="15" customHeight="1" x14ac:dyDescent="0.2">
      <c r="A52" s="89">
        <v>43300</v>
      </c>
      <c r="B52" s="102" t="s">
        <v>138</v>
      </c>
      <c r="C52" s="93"/>
      <c r="D52" s="90">
        <v>1150</v>
      </c>
      <c r="E52" s="151" t="s">
        <v>139</v>
      </c>
      <c r="F52" s="93"/>
      <c r="G52" s="102"/>
      <c r="H52" s="90"/>
      <c r="I52" s="90"/>
      <c r="J52" s="90"/>
      <c r="K52" s="90">
        <v>1150</v>
      </c>
      <c r="L52" s="90"/>
      <c r="M52" s="90"/>
      <c r="N52" s="90"/>
      <c r="O52" s="90"/>
      <c r="P52" s="90"/>
      <c r="Q52" s="90"/>
      <c r="R52" s="90"/>
      <c r="S52" s="96"/>
      <c r="T52" s="90"/>
    </row>
    <row r="53" spans="1:20" s="47" customFormat="1" ht="15" customHeight="1" x14ac:dyDescent="0.2">
      <c r="A53" s="89">
        <v>43332</v>
      </c>
      <c r="B53" s="102" t="s">
        <v>109</v>
      </c>
      <c r="C53" s="93">
        <v>235</v>
      </c>
      <c r="D53" s="90"/>
      <c r="E53" s="151"/>
      <c r="F53" s="93"/>
      <c r="G53" s="102"/>
      <c r="H53" s="90">
        <v>235</v>
      </c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6"/>
      <c r="T53" s="90"/>
    </row>
    <row r="54" spans="1:20" ht="15" customHeight="1" x14ac:dyDescent="0.2">
      <c r="A54" s="89">
        <v>43314</v>
      </c>
      <c r="B54" s="87" t="s">
        <v>140</v>
      </c>
      <c r="C54" s="93">
        <v>25</v>
      </c>
      <c r="D54" s="90"/>
      <c r="E54" s="151"/>
      <c r="F54" s="93"/>
      <c r="G54" s="92"/>
      <c r="H54" s="92"/>
      <c r="I54" s="92">
        <v>25</v>
      </c>
      <c r="J54" s="92"/>
      <c r="K54" s="92"/>
      <c r="L54" s="92"/>
      <c r="M54" s="92"/>
      <c r="N54" s="92"/>
      <c r="O54" s="92"/>
      <c r="P54" s="92"/>
      <c r="Q54" s="92"/>
      <c r="R54" s="92"/>
      <c r="S54" s="94"/>
      <c r="T54" s="92"/>
    </row>
    <row r="55" spans="1:20" ht="15" customHeight="1" x14ac:dyDescent="0.2">
      <c r="A55" s="89">
        <v>43321</v>
      </c>
      <c r="B55" s="87" t="s">
        <v>89</v>
      </c>
      <c r="C55" s="93">
        <v>0.19</v>
      </c>
      <c r="D55" s="90"/>
      <c r="E55" s="151"/>
      <c r="F55" s="88">
        <v>0.19</v>
      </c>
      <c r="G55" s="92"/>
      <c r="H55" s="92"/>
      <c r="I55" s="92"/>
      <c r="J55" s="92"/>
      <c r="K55" s="92"/>
      <c r="L55" s="92"/>
      <c r="M55" s="87"/>
      <c r="N55" s="87"/>
      <c r="O55" s="87"/>
      <c r="P55" s="87"/>
      <c r="Q55" s="87"/>
      <c r="R55" s="92"/>
      <c r="S55" s="94"/>
      <c r="T55" s="92"/>
    </row>
    <row r="56" spans="1:20" ht="15" customHeight="1" x14ac:dyDescent="0.2">
      <c r="A56" s="89">
        <v>43334</v>
      </c>
      <c r="B56" s="87" t="s">
        <v>46</v>
      </c>
      <c r="C56" s="93"/>
      <c r="D56" s="90">
        <v>39</v>
      </c>
      <c r="E56" s="151" t="s">
        <v>88</v>
      </c>
      <c r="F56" s="93"/>
      <c r="G56" s="92"/>
      <c r="H56" s="92"/>
      <c r="I56" s="92"/>
      <c r="J56" s="92"/>
      <c r="K56" s="92"/>
      <c r="L56" s="92"/>
      <c r="M56" s="92"/>
      <c r="N56" s="92"/>
      <c r="O56" s="92">
        <v>39</v>
      </c>
      <c r="P56" s="92"/>
      <c r="Q56" s="92"/>
      <c r="R56" s="92"/>
      <c r="S56" s="94"/>
      <c r="T56" s="92"/>
    </row>
    <row r="57" spans="1:20" ht="15" customHeight="1" x14ac:dyDescent="0.2">
      <c r="A57" s="89">
        <v>43355</v>
      </c>
      <c r="B57" s="87" t="s">
        <v>109</v>
      </c>
      <c r="C57" s="93">
        <v>246</v>
      </c>
      <c r="D57" s="90"/>
      <c r="E57" s="151"/>
      <c r="F57" s="93"/>
      <c r="G57" s="92"/>
      <c r="H57" s="92">
        <v>246</v>
      </c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4"/>
      <c r="T57" s="92"/>
    </row>
    <row r="58" spans="1:20" ht="15" customHeight="1" x14ac:dyDescent="0.2">
      <c r="A58" s="89">
        <v>43367</v>
      </c>
      <c r="B58" s="87" t="s">
        <v>141</v>
      </c>
      <c r="C58" s="90">
        <v>36</v>
      </c>
      <c r="D58" s="90"/>
      <c r="E58" s="151"/>
      <c r="F58" s="92"/>
      <c r="G58" s="92"/>
      <c r="H58" s="92"/>
      <c r="I58" s="92">
        <v>36</v>
      </c>
      <c r="J58" s="92"/>
      <c r="K58" s="92"/>
      <c r="L58" s="92"/>
      <c r="M58" s="92"/>
      <c r="N58" s="92"/>
      <c r="O58" s="92"/>
      <c r="P58" s="92"/>
      <c r="Q58" s="92"/>
      <c r="R58" s="92"/>
      <c r="S58" s="94"/>
      <c r="T58" s="92"/>
    </row>
    <row r="59" spans="1:20" s="47" customFormat="1" ht="15" customHeight="1" x14ac:dyDescent="0.2">
      <c r="A59" s="89">
        <v>43371</v>
      </c>
      <c r="B59" s="87" t="s">
        <v>85</v>
      </c>
      <c r="C59" s="90">
        <v>4025</v>
      </c>
      <c r="D59" s="90"/>
      <c r="E59" s="151"/>
      <c r="F59" s="92"/>
      <c r="G59" s="92">
        <v>3900</v>
      </c>
      <c r="H59" s="92"/>
      <c r="I59" s="92">
        <v>125</v>
      </c>
      <c r="J59" s="92"/>
      <c r="K59" s="92"/>
      <c r="L59" s="92"/>
      <c r="M59" s="92"/>
      <c r="N59" s="92"/>
      <c r="O59" s="92"/>
      <c r="P59" s="92"/>
      <c r="Q59" s="92"/>
      <c r="R59" s="92"/>
      <c r="S59" s="94"/>
      <c r="T59" s="92"/>
    </row>
    <row r="60" spans="1:20" ht="15" customHeight="1" x14ac:dyDescent="0.2">
      <c r="A60" s="89">
        <v>43353</v>
      </c>
      <c r="B60" s="87" t="s">
        <v>89</v>
      </c>
      <c r="C60" s="90">
        <v>0.2</v>
      </c>
      <c r="D60" s="90"/>
      <c r="E60" s="151"/>
      <c r="F60" s="92">
        <v>0.2</v>
      </c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4"/>
      <c r="T60" s="92"/>
    </row>
    <row r="61" spans="1:20" ht="15" customHeight="1" x14ac:dyDescent="0.2">
      <c r="A61" s="89">
        <v>43367</v>
      </c>
      <c r="B61" s="87" t="s">
        <v>46</v>
      </c>
      <c r="C61" s="88"/>
      <c r="D61" s="90">
        <v>39</v>
      </c>
      <c r="E61" s="151" t="s">
        <v>88</v>
      </c>
      <c r="F61" s="92"/>
      <c r="G61" s="92"/>
      <c r="H61" s="92"/>
      <c r="I61" s="92"/>
      <c r="J61" s="92"/>
      <c r="K61" s="92"/>
      <c r="L61" s="92"/>
      <c r="M61" s="92"/>
      <c r="N61" s="92"/>
      <c r="O61" s="92">
        <v>39</v>
      </c>
      <c r="P61" s="92"/>
      <c r="Q61" s="92"/>
      <c r="R61" s="92"/>
      <c r="S61" s="94"/>
      <c r="T61" s="92"/>
    </row>
    <row r="62" spans="1:20" ht="15" customHeight="1" x14ac:dyDescent="0.2">
      <c r="A62" s="89">
        <v>43363</v>
      </c>
      <c r="B62" s="87" t="s">
        <v>87</v>
      </c>
      <c r="C62" s="90"/>
      <c r="D62" s="90">
        <v>446.18</v>
      </c>
      <c r="E62" s="151" t="s">
        <v>142</v>
      </c>
      <c r="F62" s="87"/>
      <c r="G62" s="87"/>
      <c r="H62" s="88"/>
      <c r="I62" s="92"/>
      <c r="J62" s="92"/>
      <c r="K62" s="92"/>
      <c r="L62" s="92"/>
      <c r="M62" s="92">
        <v>446.18</v>
      </c>
      <c r="N62" s="92"/>
      <c r="O62" s="92"/>
      <c r="P62" s="92"/>
      <c r="Q62" s="92"/>
      <c r="R62" s="90"/>
      <c r="S62" s="94"/>
      <c r="T62" s="92"/>
    </row>
    <row r="63" spans="1:20" s="76" customFormat="1" ht="15" customHeight="1" x14ac:dyDescent="0.2">
      <c r="A63" s="97">
        <v>43363</v>
      </c>
      <c r="B63" s="102" t="s">
        <v>105</v>
      </c>
      <c r="C63" s="93"/>
      <c r="D63" s="90">
        <v>22.2</v>
      </c>
      <c r="E63" s="151" t="s">
        <v>143</v>
      </c>
      <c r="F63" s="102"/>
      <c r="G63" s="102"/>
      <c r="H63" s="90"/>
      <c r="I63" s="90"/>
      <c r="J63" s="90"/>
      <c r="K63" s="90"/>
      <c r="L63" s="90"/>
      <c r="M63" s="90">
        <v>22.2</v>
      </c>
      <c r="N63" s="90"/>
      <c r="O63" s="90"/>
      <c r="P63" s="90"/>
      <c r="Q63" s="90"/>
      <c r="R63" s="90"/>
      <c r="S63" s="96"/>
      <c r="T63" s="90"/>
    </row>
    <row r="64" spans="1:20" ht="15" customHeight="1" x14ac:dyDescent="0.2">
      <c r="A64" s="89"/>
      <c r="B64" s="87"/>
      <c r="C64" s="88"/>
      <c r="D64" s="90"/>
      <c r="E64" s="151"/>
      <c r="F64" s="87"/>
      <c r="G64" s="87"/>
      <c r="H64" s="88"/>
      <c r="I64" s="87"/>
      <c r="J64" s="87"/>
      <c r="K64" s="92"/>
      <c r="L64" s="92"/>
      <c r="M64" s="87"/>
      <c r="N64" s="87"/>
      <c r="O64" s="87"/>
      <c r="P64" s="87"/>
      <c r="Q64" s="87"/>
      <c r="R64" s="92"/>
      <c r="S64" s="94"/>
      <c r="T64" s="87"/>
    </row>
    <row r="65" spans="1:21" ht="15" customHeight="1" x14ac:dyDescent="0.2">
      <c r="A65" s="89"/>
      <c r="B65" s="87"/>
      <c r="C65" s="88"/>
      <c r="D65" s="90"/>
      <c r="E65" s="151"/>
      <c r="F65" s="87"/>
      <c r="G65" s="87"/>
      <c r="H65" s="92"/>
      <c r="I65" s="87"/>
      <c r="J65" s="87"/>
      <c r="K65" s="92"/>
      <c r="L65" s="92"/>
      <c r="M65" s="87"/>
      <c r="N65" s="87"/>
      <c r="O65" s="87"/>
      <c r="P65" s="87"/>
      <c r="Q65" s="87"/>
      <c r="R65" s="92"/>
      <c r="S65" s="94"/>
      <c r="T65" s="87"/>
    </row>
    <row r="66" spans="1:21" ht="15" customHeight="1" x14ac:dyDescent="0.2">
      <c r="A66" s="89"/>
      <c r="B66" s="87"/>
      <c r="C66" s="88"/>
      <c r="D66" s="90"/>
      <c r="E66" s="151"/>
      <c r="F66" s="87"/>
      <c r="G66" s="87"/>
      <c r="H66" s="92"/>
      <c r="I66" s="87"/>
      <c r="J66" s="87"/>
      <c r="K66" s="92"/>
      <c r="L66" s="88"/>
      <c r="M66" s="88"/>
      <c r="N66" s="87"/>
      <c r="O66" s="87"/>
      <c r="P66" s="87"/>
      <c r="Q66" s="87"/>
      <c r="R66" s="92"/>
      <c r="S66" s="94"/>
      <c r="T66" s="87"/>
    </row>
    <row r="67" spans="1:21" ht="15" customHeight="1" x14ac:dyDescent="0.2">
      <c r="A67" s="89"/>
      <c r="B67" s="87"/>
      <c r="C67" s="88"/>
      <c r="D67" s="90"/>
      <c r="E67" s="151"/>
      <c r="F67" s="87"/>
      <c r="G67" s="87"/>
      <c r="H67" s="92"/>
      <c r="I67" s="87"/>
      <c r="J67" s="87"/>
      <c r="K67" s="92"/>
      <c r="L67" s="88"/>
      <c r="M67" s="87"/>
      <c r="N67" s="87"/>
      <c r="O67" s="87"/>
      <c r="P67" s="87"/>
      <c r="Q67" s="87"/>
      <c r="R67" s="92"/>
      <c r="S67" s="87"/>
      <c r="T67" s="87"/>
    </row>
    <row r="68" spans="1:21" s="47" customFormat="1" ht="15" customHeight="1" x14ac:dyDescent="0.2">
      <c r="A68" s="89"/>
      <c r="B68" s="87"/>
      <c r="C68" s="88"/>
      <c r="D68" s="90"/>
      <c r="E68" s="151"/>
      <c r="F68" s="90"/>
      <c r="G68" s="90"/>
      <c r="H68" s="92"/>
      <c r="I68" s="90"/>
      <c r="J68" s="90"/>
      <c r="K68" s="92"/>
      <c r="L68" s="88"/>
      <c r="M68" s="92"/>
      <c r="N68" s="92"/>
      <c r="O68" s="92"/>
      <c r="P68" s="92"/>
      <c r="Q68" s="92"/>
      <c r="R68" s="92"/>
      <c r="S68" s="94"/>
      <c r="T68" s="92"/>
    </row>
    <row r="69" spans="1:21" ht="15" customHeight="1" x14ac:dyDescent="0.2">
      <c r="A69" s="89"/>
      <c r="B69" s="87"/>
      <c r="C69" s="88"/>
      <c r="D69" s="90"/>
      <c r="E69" s="151"/>
      <c r="F69" s="92"/>
      <c r="G69" s="92"/>
      <c r="H69" s="92"/>
      <c r="I69" s="92"/>
      <c r="J69" s="92"/>
      <c r="K69" s="92"/>
      <c r="L69" s="88"/>
      <c r="M69" s="92"/>
      <c r="N69" s="92"/>
      <c r="O69" s="92"/>
      <c r="P69" s="92"/>
      <c r="Q69" s="92"/>
      <c r="R69" s="92"/>
      <c r="S69" s="92"/>
      <c r="T69" s="92"/>
    </row>
    <row r="70" spans="1:21" ht="15" customHeight="1" x14ac:dyDescent="0.2">
      <c r="A70" s="89"/>
      <c r="B70" s="87"/>
      <c r="C70" s="88"/>
      <c r="D70" s="90"/>
      <c r="E70" s="151"/>
      <c r="F70" s="92"/>
      <c r="G70" s="92"/>
      <c r="H70" s="92"/>
      <c r="I70" s="92"/>
      <c r="J70" s="92"/>
      <c r="K70" s="92"/>
      <c r="L70" s="88"/>
      <c r="M70" s="92"/>
      <c r="N70" s="92"/>
      <c r="O70" s="92"/>
      <c r="P70" s="92"/>
      <c r="Q70" s="92"/>
      <c r="R70" s="92"/>
      <c r="S70" s="92"/>
      <c r="T70" s="92"/>
    </row>
    <row r="71" spans="1:21" ht="15" customHeight="1" x14ac:dyDescent="0.25">
      <c r="A71" s="89"/>
      <c r="B71" s="87"/>
      <c r="C71" s="88"/>
      <c r="D71" s="90"/>
      <c r="E71" s="151"/>
      <c r="F71" s="92"/>
      <c r="G71" s="92"/>
      <c r="H71" s="92"/>
      <c r="I71" s="92"/>
      <c r="J71" s="92"/>
      <c r="K71" s="92"/>
      <c r="L71" s="88"/>
      <c r="M71" s="92"/>
      <c r="N71" s="92"/>
      <c r="O71" s="92"/>
      <c r="P71" s="92"/>
      <c r="Q71" s="92"/>
      <c r="R71" s="92"/>
      <c r="S71" s="92"/>
      <c r="T71" s="92"/>
      <c r="U71" s="46"/>
    </row>
    <row r="72" spans="1:21" ht="15" customHeight="1" x14ac:dyDescent="0.25">
      <c r="A72" s="89"/>
      <c r="B72" s="87"/>
      <c r="C72" s="88"/>
      <c r="D72" s="90"/>
      <c r="E72" s="151"/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2"/>
      <c r="U72" s="46"/>
    </row>
    <row r="73" spans="1:21" ht="15" x14ac:dyDescent="0.25">
      <c r="A73" s="87" t="s">
        <v>145</v>
      </c>
      <c r="B73" s="98"/>
      <c r="C73" s="93">
        <f>SUM(C42:C72)</f>
        <v>4943.5599999999995</v>
      </c>
      <c r="D73" s="93">
        <f>SUM(D42:D72)</f>
        <v>2132.64</v>
      </c>
      <c r="E73" s="91"/>
      <c r="F73" s="93">
        <f t="shared" ref="F73:R73" si="3">SUM(F42:F72)</f>
        <v>0.56000000000000005</v>
      </c>
      <c r="G73" s="93">
        <f t="shared" si="3"/>
        <v>3900</v>
      </c>
      <c r="H73" s="93">
        <f t="shared" si="3"/>
        <v>857</v>
      </c>
      <c r="I73" s="93">
        <f t="shared" si="3"/>
        <v>186</v>
      </c>
      <c r="J73" s="93">
        <f t="shared" si="3"/>
        <v>34</v>
      </c>
      <c r="K73" s="93">
        <f t="shared" si="3"/>
        <v>1168</v>
      </c>
      <c r="L73" s="93">
        <f t="shared" si="3"/>
        <v>87.76</v>
      </c>
      <c r="M73" s="93">
        <f t="shared" si="3"/>
        <v>712.57</v>
      </c>
      <c r="N73" s="93">
        <f t="shared" si="3"/>
        <v>0</v>
      </c>
      <c r="O73" s="93">
        <f t="shared" si="3"/>
        <v>117</v>
      </c>
      <c r="P73" s="93">
        <f t="shared" si="3"/>
        <v>0</v>
      </c>
      <c r="Q73" s="93">
        <f t="shared" si="3"/>
        <v>0</v>
      </c>
      <c r="R73" s="93">
        <f t="shared" si="3"/>
        <v>13.309999999999999</v>
      </c>
      <c r="S73" s="87"/>
      <c r="T73" s="93">
        <f>SUM(T42:T72)</f>
        <v>0</v>
      </c>
    </row>
    <row r="74" spans="1:21" x14ac:dyDescent="0.2">
      <c r="A74" s="99" t="s">
        <v>17</v>
      </c>
      <c r="B74" s="99"/>
      <c r="C74" s="93">
        <f>SUM(C41:C72)</f>
        <v>20997.69</v>
      </c>
      <c r="D74" s="93">
        <f>SUM(D41:D72)</f>
        <v>4074.6399999999994</v>
      </c>
      <c r="E74" s="110"/>
      <c r="F74" s="93">
        <f t="shared" ref="F74:R74" si="4">SUM(F41:F72)</f>
        <v>0.97</v>
      </c>
      <c r="G74" s="93">
        <f t="shared" si="4"/>
        <v>7800</v>
      </c>
      <c r="H74" s="93">
        <f t="shared" si="4"/>
        <v>1468</v>
      </c>
      <c r="I74" s="93">
        <f t="shared" si="4"/>
        <v>3518.5</v>
      </c>
      <c r="J74" s="93">
        <f t="shared" si="4"/>
        <v>63</v>
      </c>
      <c r="K74" s="93">
        <f t="shared" si="4"/>
        <v>1376.08</v>
      </c>
      <c r="L74" s="93">
        <f t="shared" si="4"/>
        <v>905.39</v>
      </c>
      <c r="M74" s="93">
        <f t="shared" si="4"/>
        <v>1444.8400000000001</v>
      </c>
      <c r="N74" s="93">
        <f t="shared" si="4"/>
        <v>0</v>
      </c>
      <c r="O74" s="93">
        <f t="shared" si="4"/>
        <v>234</v>
      </c>
      <c r="P74" s="93">
        <f t="shared" si="4"/>
        <v>0</v>
      </c>
      <c r="Q74" s="93">
        <f t="shared" si="4"/>
        <v>0</v>
      </c>
      <c r="R74" s="93">
        <f t="shared" si="4"/>
        <v>51.329999999999991</v>
      </c>
      <c r="S74" s="100"/>
      <c r="T74" s="93">
        <f>SUM(T41:T72)</f>
        <v>0</v>
      </c>
    </row>
    <row r="75" spans="1:21" ht="15" x14ac:dyDescent="0.25">
      <c r="A75" s="46"/>
      <c r="B75" s="55" t="s">
        <v>38</v>
      </c>
      <c r="C75" s="48">
        <f>C74-D74</f>
        <v>16923.05</v>
      </c>
      <c r="D75" s="57"/>
      <c r="E75" s="149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46"/>
    </row>
    <row r="76" spans="1:21" ht="15" x14ac:dyDescent="0.25">
      <c r="A76" s="47"/>
      <c r="B76" s="55"/>
      <c r="C76" s="48"/>
      <c r="D76" s="46"/>
      <c r="E76" s="74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59">
        <f>SUM(F73:I73)+T73</f>
        <v>4943.5599999999995</v>
      </c>
      <c r="S76" s="47" t="s">
        <v>37</v>
      </c>
      <c r="T76" s="47"/>
      <c r="U76" s="46"/>
    </row>
    <row r="77" spans="1:21" s="47" customFormat="1" ht="17.25" customHeight="1" x14ac:dyDescent="0.25">
      <c r="A77" s="46"/>
      <c r="C77" s="48"/>
      <c r="D77" s="46"/>
      <c r="E77" s="74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59">
        <f>SUM(J73:R73)</f>
        <v>2132.64</v>
      </c>
      <c r="S77" s="47" t="s">
        <v>36</v>
      </c>
      <c r="U77" s="46"/>
    </row>
    <row r="78" spans="1:21" s="47" customFormat="1" ht="15" x14ac:dyDescent="0.25">
      <c r="A78" s="46"/>
      <c r="B78" s="46"/>
      <c r="C78" s="46"/>
      <c r="D78" s="46"/>
      <c r="E78" s="74"/>
      <c r="F78" s="49" t="s">
        <v>0</v>
      </c>
      <c r="G78" s="47" t="s">
        <v>1</v>
      </c>
      <c r="H78" s="46"/>
      <c r="I78" s="50" t="s">
        <v>2</v>
      </c>
      <c r="J78" s="47" t="s">
        <v>0</v>
      </c>
      <c r="K78" s="46"/>
      <c r="L78" s="46"/>
      <c r="M78" s="47" t="s">
        <v>3</v>
      </c>
      <c r="N78" s="46"/>
      <c r="O78" s="46"/>
      <c r="P78" s="46"/>
      <c r="Q78" s="46"/>
      <c r="R78" s="46"/>
      <c r="S78" s="46"/>
      <c r="T78" s="46"/>
      <c r="U78" s="46"/>
    </row>
    <row r="79" spans="1:21" ht="45" x14ac:dyDescent="0.25">
      <c r="A79" s="85" t="s">
        <v>4</v>
      </c>
      <c r="B79" s="85" t="s">
        <v>5</v>
      </c>
      <c r="C79" s="86" t="s">
        <v>6</v>
      </c>
      <c r="D79" s="85" t="s">
        <v>7</v>
      </c>
      <c r="E79" s="105" t="s">
        <v>8</v>
      </c>
      <c r="F79" s="85" t="s">
        <v>9</v>
      </c>
      <c r="G79" s="85" t="s">
        <v>15</v>
      </c>
      <c r="H79" s="85" t="s">
        <v>33</v>
      </c>
      <c r="I79" s="85" t="s">
        <v>34</v>
      </c>
      <c r="J79" s="85" t="s">
        <v>16</v>
      </c>
      <c r="K79" s="85" t="s">
        <v>10</v>
      </c>
      <c r="L79" s="85" t="s">
        <v>11</v>
      </c>
      <c r="M79" s="85" t="s">
        <v>74</v>
      </c>
      <c r="N79" s="85" t="s">
        <v>12</v>
      </c>
      <c r="O79" s="85" t="s">
        <v>25</v>
      </c>
      <c r="P79" s="85" t="s">
        <v>91</v>
      </c>
      <c r="Q79" s="85" t="s">
        <v>148</v>
      </c>
      <c r="R79" s="85" t="s">
        <v>13</v>
      </c>
      <c r="S79" s="85" t="s">
        <v>14</v>
      </c>
      <c r="T79" s="85" t="s">
        <v>40</v>
      </c>
      <c r="U79" s="46"/>
    </row>
    <row r="80" spans="1:21" ht="15" x14ac:dyDescent="0.25">
      <c r="A80" s="87" t="s">
        <v>35</v>
      </c>
      <c r="B80" s="87"/>
      <c r="C80" s="88">
        <f>C74</f>
        <v>20997.69</v>
      </c>
      <c r="D80" s="88">
        <f>D74</f>
        <v>4074.6399999999994</v>
      </c>
      <c r="E80" s="93"/>
      <c r="F80" s="88">
        <f t="shared" ref="F80:O80" si="5">F74</f>
        <v>0.97</v>
      </c>
      <c r="G80" s="88">
        <f t="shared" si="5"/>
        <v>7800</v>
      </c>
      <c r="H80" s="88">
        <f t="shared" si="5"/>
        <v>1468</v>
      </c>
      <c r="I80" s="88">
        <f t="shared" si="5"/>
        <v>3518.5</v>
      </c>
      <c r="J80" s="88">
        <f t="shared" si="5"/>
        <v>63</v>
      </c>
      <c r="K80" s="88">
        <f t="shared" si="5"/>
        <v>1376.08</v>
      </c>
      <c r="L80" s="88">
        <f t="shared" si="5"/>
        <v>905.39</v>
      </c>
      <c r="M80" s="88">
        <f t="shared" si="5"/>
        <v>1444.8400000000001</v>
      </c>
      <c r="N80" s="88">
        <f t="shared" si="5"/>
        <v>0</v>
      </c>
      <c r="O80" s="88">
        <f t="shared" si="5"/>
        <v>234</v>
      </c>
      <c r="P80" s="88"/>
      <c r="Q80" s="88"/>
      <c r="R80" s="88">
        <f>R74</f>
        <v>51.329999999999991</v>
      </c>
      <c r="S80" s="88"/>
      <c r="T80" s="88">
        <f>T74</f>
        <v>0</v>
      </c>
      <c r="U80" s="46"/>
    </row>
    <row r="81" spans="1:21" ht="15" x14ac:dyDescent="0.25">
      <c r="A81" s="89">
        <v>43382</v>
      </c>
      <c r="B81" s="87" t="s">
        <v>89</v>
      </c>
      <c r="C81" s="90">
        <v>0.18</v>
      </c>
      <c r="D81" s="90"/>
      <c r="E81" s="91"/>
      <c r="F81" s="88">
        <v>0.18</v>
      </c>
      <c r="G81" s="88"/>
      <c r="H81" s="92"/>
      <c r="I81" s="92"/>
      <c r="J81" s="88"/>
      <c r="K81" s="92"/>
      <c r="L81" s="92"/>
      <c r="M81" s="92"/>
      <c r="N81" s="92"/>
      <c r="O81" s="92"/>
      <c r="P81" s="92"/>
      <c r="Q81" s="92"/>
      <c r="R81" s="92"/>
      <c r="S81" s="101"/>
      <c r="T81" s="92"/>
      <c r="U81" s="46"/>
    </row>
    <row r="82" spans="1:21" s="47" customFormat="1" ht="15" customHeight="1" x14ac:dyDescent="0.25">
      <c r="A82" s="89">
        <v>43396</v>
      </c>
      <c r="B82" s="87" t="s">
        <v>153</v>
      </c>
      <c r="C82" s="90">
        <v>4662.26</v>
      </c>
      <c r="D82" s="90"/>
      <c r="E82" s="91"/>
      <c r="F82" s="87"/>
      <c r="G82" s="88"/>
      <c r="H82" s="92"/>
      <c r="I82" s="92"/>
      <c r="J82" s="88"/>
      <c r="K82" s="92"/>
      <c r="L82" s="92"/>
      <c r="M82" s="92"/>
      <c r="N82" s="92"/>
      <c r="O82" s="92"/>
      <c r="P82" s="92"/>
      <c r="Q82" s="92"/>
      <c r="R82" s="92"/>
      <c r="S82" s="92"/>
      <c r="T82" s="92">
        <v>4662.26</v>
      </c>
      <c r="U82" s="46"/>
    </row>
    <row r="83" spans="1:21" ht="15" customHeight="1" x14ac:dyDescent="0.25">
      <c r="A83" s="89">
        <v>43395</v>
      </c>
      <c r="B83" s="87" t="s">
        <v>46</v>
      </c>
      <c r="C83" s="90"/>
      <c r="D83" s="90">
        <v>18</v>
      </c>
      <c r="E83" s="91"/>
      <c r="F83" s="87"/>
      <c r="G83" s="87"/>
      <c r="H83" s="92"/>
      <c r="I83" s="87"/>
      <c r="J83" s="88"/>
      <c r="K83" s="92"/>
      <c r="L83" s="92"/>
      <c r="M83" s="87"/>
      <c r="N83" s="92"/>
      <c r="O83" s="88">
        <v>18</v>
      </c>
      <c r="P83" s="87"/>
      <c r="Q83" s="87"/>
      <c r="R83" s="92"/>
      <c r="S83" s="87"/>
      <c r="T83" s="87"/>
      <c r="U83" s="46"/>
    </row>
    <row r="84" spans="1:21" ht="15" customHeight="1" x14ac:dyDescent="0.25">
      <c r="A84" s="89">
        <v>43391</v>
      </c>
      <c r="B84" s="87" t="s">
        <v>87</v>
      </c>
      <c r="C84" s="90"/>
      <c r="D84" s="90">
        <v>220.39</v>
      </c>
      <c r="E84" s="96">
        <v>79</v>
      </c>
      <c r="F84" s="87"/>
      <c r="G84" s="87"/>
      <c r="H84" s="92"/>
      <c r="I84" s="88"/>
      <c r="J84" s="88"/>
      <c r="K84" s="92"/>
      <c r="L84" s="92"/>
      <c r="M84" s="88">
        <v>220.39</v>
      </c>
      <c r="N84" s="92"/>
      <c r="O84" s="87"/>
      <c r="P84" s="87"/>
      <c r="Q84" s="87"/>
      <c r="R84" s="92"/>
      <c r="S84" s="87"/>
      <c r="T84" s="87"/>
      <c r="U84" s="46"/>
    </row>
    <row r="85" spans="1:21" ht="15" customHeight="1" x14ac:dyDescent="0.2">
      <c r="A85" s="97">
        <v>43391</v>
      </c>
      <c r="B85" s="153" t="s">
        <v>105</v>
      </c>
      <c r="C85" s="93"/>
      <c r="D85" s="90">
        <v>23.8</v>
      </c>
      <c r="E85" s="96">
        <v>80</v>
      </c>
      <c r="F85" s="102"/>
      <c r="G85" s="102"/>
      <c r="H85" s="90"/>
      <c r="I85" s="102"/>
      <c r="J85" s="93"/>
      <c r="K85" s="90"/>
      <c r="L85" s="90"/>
      <c r="M85" s="93">
        <v>23.8</v>
      </c>
      <c r="N85" s="90"/>
      <c r="O85" s="102"/>
      <c r="P85" s="102"/>
      <c r="Q85" s="102"/>
      <c r="R85" s="90"/>
      <c r="S85" s="102"/>
      <c r="T85" s="102"/>
    </row>
    <row r="86" spans="1:21" ht="15" customHeight="1" x14ac:dyDescent="0.2">
      <c r="A86" s="97">
        <v>43391</v>
      </c>
      <c r="B86" s="102" t="s">
        <v>84</v>
      </c>
      <c r="C86" s="93"/>
      <c r="D86" s="90">
        <v>36</v>
      </c>
      <c r="E86" s="96">
        <v>81</v>
      </c>
      <c r="F86" s="102"/>
      <c r="G86" s="102"/>
      <c r="H86" s="90"/>
      <c r="I86" s="102"/>
      <c r="J86" s="93"/>
      <c r="K86" s="90">
        <v>36</v>
      </c>
      <c r="L86" s="93"/>
      <c r="M86" s="102"/>
      <c r="N86" s="90"/>
      <c r="O86" s="102"/>
      <c r="P86" s="102"/>
      <c r="Q86" s="102"/>
      <c r="R86" s="90"/>
      <c r="S86" s="96"/>
      <c r="T86" s="90"/>
    </row>
    <row r="87" spans="1:21" ht="15" customHeight="1" x14ac:dyDescent="0.2">
      <c r="A87" s="97">
        <v>43391</v>
      </c>
      <c r="B87" s="102" t="s">
        <v>154</v>
      </c>
      <c r="C87" s="93"/>
      <c r="D87" s="90">
        <v>33.6</v>
      </c>
      <c r="E87" s="96">
        <v>82</v>
      </c>
      <c r="F87" s="90"/>
      <c r="G87" s="90"/>
      <c r="H87" s="90"/>
      <c r="I87" s="90"/>
      <c r="J87" s="93">
        <v>28</v>
      </c>
      <c r="K87" s="90"/>
      <c r="L87" s="90"/>
      <c r="M87" s="90"/>
      <c r="N87" s="90"/>
      <c r="O87" s="90"/>
      <c r="P87" s="90"/>
      <c r="Q87" s="90"/>
      <c r="R87" s="90">
        <v>5.6</v>
      </c>
      <c r="S87" s="96">
        <v>841739218</v>
      </c>
      <c r="T87" s="90"/>
    </row>
    <row r="88" spans="1:21" ht="15" customHeight="1" x14ac:dyDescent="0.2">
      <c r="A88" s="97">
        <v>43391</v>
      </c>
      <c r="B88" s="102" t="s">
        <v>155</v>
      </c>
      <c r="C88" s="93"/>
      <c r="D88" s="90">
        <v>100</v>
      </c>
      <c r="E88" s="96">
        <v>83</v>
      </c>
      <c r="F88" s="90"/>
      <c r="G88" s="90"/>
      <c r="H88" s="90"/>
      <c r="I88" s="90"/>
      <c r="J88" s="93"/>
      <c r="K88" s="90">
        <v>100</v>
      </c>
      <c r="L88" s="90"/>
      <c r="M88" s="90"/>
      <c r="N88" s="90"/>
      <c r="O88" s="90"/>
      <c r="P88" s="90"/>
      <c r="Q88" s="90"/>
      <c r="R88" s="90"/>
      <c r="S88" s="90"/>
      <c r="T88" s="90"/>
    </row>
    <row r="89" spans="1:21" ht="15" customHeight="1" x14ac:dyDescent="0.2">
      <c r="A89" s="97">
        <v>43391</v>
      </c>
      <c r="B89" s="102" t="s">
        <v>156</v>
      </c>
      <c r="C89" s="93"/>
      <c r="D89" s="90">
        <v>500</v>
      </c>
      <c r="E89" s="96">
        <v>84</v>
      </c>
      <c r="F89" s="91"/>
      <c r="G89" s="91"/>
      <c r="H89" s="90"/>
      <c r="I89" s="90"/>
      <c r="J89" s="93"/>
      <c r="K89" s="90"/>
      <c r="L89" s="90"/>
      <c r="M89" s="90"/>
      <c r="N89" s="90"/>
      <c r="O89" s="90"/>
      <c r="P89" s="90"/>
      <c r="Q89" s="90">
        <v>500</v>
      </c>
      <c r="R89" s="90"/>
      <c r="S89" s="96"/>
      <c r="T89" s="90"/>
    </row>
    <row r="90" spans="1:21" ht="15" customHeight="1" x14ac:dyDescent="0.2">
      <c r="A90" s="97">
        <v>43391</v>
      </c>
      <c r="B90" s="102" t="s">
        <v>157</v>
      </c>
      <c r="C90" s="93"/>
      <c r="D90" s="90">
        <v>31.97</v>
      </c>
      <c r="E90" s="96">
        <v>85</v>
      </c>
      <c r="F90" s="91"/>
      <c r="G90" s="91"/>
      <c r="H90" s="90"/>
      <c r="I90" s="90"/>
      <c r="J90" s="93"/>
      <c r="K90" s="90"/>
      <c r="L90" s="90">
        <v>31.97</v>
      </c>
      <c r="M90" s="90"/>
      <c r="N90" s="90"/>
      <c r="O90" s="90"/>
      <c r="P90" s="90"/>
      <c r="Q90" s="90"/>
      <c r="R90" s="90"/>
      <c r="S90" s="96"/>
      <c r="T90" s="90"/>
    </row>
    <row r="91" spans="1:21" ht="15" customHeight="1" x14ac:dyDescent="0.2">
      <c r="A91" s="97">
        <v>43391</v>
      </c>
      <c r="B91" s="102" t="s">
        <v>158</v>
      </c>
      <c r="C91" s="93"/>
      <c r="D91" s="90">
        <v>86.64</v>
      </c>
      <c r="E91" s="96">
        <v>86</v>
      </c>
      <c r="F91" s="91"/>
      <c r="G91" s="91"/>
      <c r="H91" s="90"/>
      <c r="I91" s="90"/>
      <c r="J91" s="93"/>
      <c r="K91" s="90">
        <v>72.2</v>
      </c>
      <c r="L91" s="90"/>
      <c r="M91" s="90"/>
      <c r="N91" s="90"/>
      <c r="O91" s="90"/>
      <c r="P91" s="90"/>
      <c r="Q91" s="90"/>
      <c r="R91" s="90">
        <v>14.44</v>
      </c>
      <c r="S91" s="96">
        <v>794608976</v>
      </c>
      <c r="T91" s="90"/>
    </row>
    <row r="92" spans="1:21" ht="15" customHeight="1" x14ac:dyDescent="0.2">
      <c r="A92" s="97">
        <v>43391</v>
      </c>
      <c r="B92" s="102" t="s">
        <v>159</v>
      </c>
      <c r="C92" s="93"/>
      <c r="D92" s="90">
        <v>50</v>
      </c>
      <c r="E92" s="96">
        <v>87</v>
      </c>
      <c r="F92" s="91"/>
      <c r="G92" s="91"/>
      <c r="H92" s="90"/>
      <c r="I92" s="90"/>
      <c r="J92" s="93"/>
      <c r="K92" s="90"/>
      <c r="L92" s="90"/>
      <c r="M92" s="90"/>
      <c r="N92" s="90"/>
      <c r="O92" s="90"/>
      <c r="P92" s="90"/>
      <c r="Q92" s="90">
        <v>50</v>
      </c>
      <c r="R92" s="90"/>
      <c r="S92" s="96"/>
      <c r="T92" s="90"/>
    </row>
    <row r="93" spans="1:21" ht="15" customHeight="1" x14ac:dyDescent="0.2">
      <c r="A93" s="89">
        <v>43412</v>
      </c>
      <c r="B93" s="87" t="s">
        <v>109</v>
      </c>
      <c r="C93" s="90">
        <v>345</v>
      </c>
      <c r="D93" s="90"/>
      <c r="E93" s="96"/>
      <c r="F93" s="91"/>
      <c r="G93" s="91"/>
      <c r="H93" s="92">
        <v>345</v>
      </c>
      <c r="I93" s="92"/>
      <c r="J93" s="88"/>
      <c r="K93" s="92"/>
      <c r="L93" s="92"/>
      <c r="M93" s="92"/>
      <c r="N93" s="92"/>
      <c r="O93" s="92"/>
      <c r="P93" s="92"/>
      <c r="Q93" s="92"/>
      <c r="R93" s="92"/>
      <c r="S93" s="94"/>
      <c r="T93" s="92"/>
    </row>
    <row r="94" spans="1:21" ht="15" customHeight="1" x14ac:dyDescent="0.2">
      <c r="A94" s="89">
        <v>43413</v>
      </c>
      <c r="B94" s="87" t="s">
        <v>89</v>
      </c>
      <c r="C94" s="93">
        <v>0.19</v>
      </c>
      <c r="D94" s="90"/>
      <c r="E94" s="96"/>
      <c r="F94" s="150">
        <v>0.19</v>
      </c>
      <c r="G94" s="91"/>
      <c r="H94" s="92"/>
      <c r="I94" s="92"/>
      <c r="J94" s="88"/>
      <c r="K94" s="92"/>
      <c r="L94" s="92"/>
      <c r="M94" s="92"/>
      <c r="N94" s="92"/>
      <c r="O94" s="92"/>
      <c r="P94" s="92"/>
      <c r="Q94" s="92"/>
      <c r="R94" s="92"/>
      <c r="S94" s="94"/>
      <c r="T94" s="92"/>
    </row>
    <row r="95" spans="1:21" ht="15" customHeight="1" x14ac:dyDescent="0.2">
      <c r="A95" s="89">
        <v>43419</v>
      </c>
      <c r="B95" s="87" t="s">
        <v>87</v>
      </c>
      <c r="C95" s="93"/>
      <c r="D95" s="90">
        <v>220.59</v>
      </c>
      <c r="E95" s="96">
        <v>88</v>
      </c>
      <c r="F95" s="91"/>
      <c r="G95" s="91"/>
      <c r="H95" s="92"/>
      <c r="I95" s="92"/>
      <c r="J95" s="88"/>
      <c r="K95" s="92"/>
      <c r="L95" s="92"/>
      <c r="M95" s="92">
        <v>220.59</v>
      </c>
      <c r="N95" s="92"/>
      <c r="O95" s="92"/>
      <c r="P95" s="92"/>
      <c r="Q95" s="92"/>
      <c r="R95" s="92"/>
      <c r="S95" s="94"/>
      <c r="T95" s="92"/>
    </row>
    <row r="96" spans="1:21" ht="15" customHeight="1" x14ac:dyDescent="0.2">
      <c r="A96" s="89">
        <v>43419</v>
      </c>
      <c r="B96" s="93" t="s">
        <v>105</v>
      </c>
      <c r="C96" s="93"/>
      <c r="D96" s="93">
        <v>23.6</v>
      </c>
      <c r="E96" s="96">
        <v>89</v>
      </c>
      <c r="F96" s="93"/>
      <c r="G96" s="93"/>
      <c r="H96" s="93"/>
      <c r="I96" s="93"/>
      <c r="J96" s="93"/>
      <c r="K96" s="93"/>
      <c r="L96" s="93"/>
      <c r="M96" s="93">
        <v>23.6</v>
      </c>
      <c r="N96" s="93"/>
      <c r="O96" s="93"/>
      <c r="P96" s="93"/>
      <c r="Q96" s="93"/>
      <c r="R96" s="93"/>
      <c r="S96" s="96"/>
      <c r="T96" s="93"/>
    </row>
    <row r="97" spans="1:21" ht="15" customHeight="1" x14ac:dyDescent="0.2">
      <c r="A97" s="89">
        <v>43419</v>
      </c>
      <c r="B97" s="93" t="s">
        <v>160</v>
      </c>
      <c r="C97" s="93"/>
      <c r="D97" s="93">
        <v>275</v>
      </c>
      <c r="E97" s="96">
        <v>90</v>
      </c>
      <c r="F97" s="93"/>
      <c r="G97" s="93"/>
      <c r="H97" s="93"/>
      <c r="I97" s="93"/>
      <c r="J97" s="93"/>
      <c r="K97" s="93">
        <v>275</v>
      </c>
      <c r="L97" s="93"/>
      <c r="M97" s="93"/>
      <c r="N97" s="93"/>
      <c r="O97" s="93"/>
      <c r="P97" s="93"/>
      <c r="Q97" s="93"/>
      <c r="R97" s="93"/>
      <c r="S97" s="96"/>
      <c r="T97" s="93"/>
    </row>
    <row r="98" spans="1:21" ht="15" customHeight="1" x14ac:dyDescent="0.2">
      <c r="A98" s="89">
        <v>43419</v>
      </c>
      <c r="B98" s="93" t="s">
        <v>161</v>
      </c>
      <c r="C98" s="93"/>
      <c r="D98" s="93">
        <v>175.5</v>
      </c>
      <c r="E98" s="96">
        <v>91</v>
      </c>
      <c r="F98" s="93"/>
      <c r="G98" s="93"/>
      <c r="H98" s="93"/>
      <c r="I98" s="93"/>
      <c r="J98" s="93"/>
      <c r="K98" s="93">
        <v>146.25</v>
      </c>
      <c r="L98" s="93"/>
      <c r="M98" s="93"/>
      <c r="N98" s="93"/>
      <c r="O98" s="93"/>
      <c r="P98" s="93"/>
      <c r="Q98" s="93"/>
      <c r="R98" s="93">
        <v>29.25</v>
      </c>
      <c r="S98" s="96">
        <v>107042221</v>
      </c>
      <c r="T98" s="93"/>
    </row>
    <row r="99" spans="1:21" ht="15" customHeight="1" x14ac:dyDescent="0.2">
      <c r="A99" s="89">
        <v>43419</v>
      </c>
      <c r="B99" s="93" t="s">
        <v>162</v>
      </c>
      <c r="C99" s="93"/>
      <c r="D99" s="93">
        <v>1300</v>
      </c>
      <c r="E99" s="96">
        <v>92</v>
      </c>
      <c r="F99" s="93"/>
      <c r="G99" s="93"/>
      <c r="H99" s="93"/>
      <c r="I99" s="93"/>
      <c r="J99" s="93"/>
      <c r="K99" s="93">
        <v>1300</v>
      </c>
      <c r="L99" s="93"/>
      <c r="M99" s="93"/>
      <c r="N99" s="93"/>
      <c r="O99" s="93"/>
      <c r="P99" s="93"/>
      <c r="Q99" s="93"/>
      <c r="R99" s="93"/>
      <c r="S99" s="96"/>
      <c r="T99" s="93"/>
    </row>
    <row r="100" spans="1:21" ht="15" customHeight="1" x14ac:dyDescent="0.2">
      <c r="A100" s="154">
        <v>43419</v>
      </c>
      <c r="B100" s="155" t="s">
        <v>163</v>
      </c>
      <c r="C100" s="155"/>
      <c r="D100" s="155">
        <v>500</v>
      </c>
      <c r="E100" s="157">
        <v>93</v>
      </c>
      <c r="F100" s="155"/>
      <c r="G100" s="155"/>
      <c r="H100" s="155"/>
      <c r="I100" s="155"/>
      <c r="J100" s="155"/>
      <c r="K100" s="155"/>
      <c r="L100" s="155">
        <v>500</v>
      </c>
      <c r="M100" s="155"/>
      <c r="N100" s="155"/>
      <c r="O100" s="155"/>
      <c r="P100" s="155"/>
      <c r="Q100" s="155"/>
      <c r="R100" s="155"/>
      <c r="S100" s="157"/>
      <c r="T100" s="155"/>
    </row>
    <row r="101" spans="1:21" ht="15" customHeight="1" x14ac:dyDescent="0.2">
      <c r="A101" s="97">
        <v>43419</v>
      </c>
      <c r="B101" s="93" t="s">
        <v>164</v>
      </c>
      <c r="C101" s="93"/>
      <c r="D101" s="93">
        <v>45.07</v>
      </c>
      <c r="E101" s="96">
        <v>94</v>
      </c>
      <c r="F101" s="93"/>
      <c r="G101" s="93"/>
      <c r="H101" s="93"/>
      <c r="I101" s="93"/>
      <c r="J101" s="93"/>
      <c r="K101" s="93">
        <v>37.56</v>
      </c>
      <c r="L101" s="93"/>
      <c r="M101" s="93"/>
      <c r="N101" s="93"/>
      <c r="O101" s="93"/>
      <c r="P101" s="93"/>
      <c r="Q101" s="93"/>
      <c r="R101" s="93">
        <v>7.51</v>
      </c>
      <c r="S101" s="96">
        <v>109682890</v>
      </c>
      <c r="T101" s="93"/>
    </row>
    <row r="102" spans="1:21" s="47" customFormat="1" ht="15" customHeight="1" x14ac:dyDescent="0.2">
      <c r="A102" s="89">
        <v>43426</v>
      </c>
      <c r="B102" s="93" t="s">
        <v>46</v>
      </c>
      <c r="C102" s="93"/>
      <c r="D102" s="93">
        <v>18</v>
      </c>
      <c r="E102" s="91" t="s">
        <v>88</v>
      </c>
      <c r="F102" s="93"/>
      <c r="G102" s="93"/>
      <c r="H102" s="93"/>
      <c r="I102" s="93"/>
      <c r="J102" s="93"/>
      <c r="K102" s="93"/>
      <c r="L102" s="93"/>
      <c r="M102" s="93"/>
      <c r="N102" s="93"/>
      <c r="O102" s="93">
        <v>18</v>
      </c>
      <c r="P102" s="93"/>
      <c r="Q102" s="93"/>
      <c r="R102" s="93"/>
      <c r="S102" s="96"/>
      <c r="T102" s="93"/>
    </row>
    <row r="103" spans="1:21" ht="15" customHeight="1" x14ac:dyDescent="0.2">
      <c r="A103" s="97">
        <v>43439</v>
      </c>
      <c r="B103" s="102" t="s">
        <v>165</v>
      </c>
      <c r="C103" s="90">
        <v>1046</v>
      </c>
      <c r="D103" s="90"/>
      <c r="E103" s="91"/>
      <c r="F103" s="102"/>
      <c r="G103" s="93"/>
      <c r="H103" s="90"/>
      <c r="I103" s="90">
        <v>1046</v>
      </c>
      <c r="J103" s="93"/>
      <c r="K103" s="90"/>
      <c r="L103" s="90"/>
      <c r="M103" s="90"/>
      <c r="N103" s="90"/>
      <c r="O103" s="90"/>
      <c r="P103" s="90"/>
      <c r="Q103" s="90"/>
      <c r="R103" s="90"/>
      <c r="S103" s="90"/>
      <c r="T103" s="92"/>
    </row>
    <row r="104" spans="1:21" ht="15" customHeight="1" x14ac:dyDescent="0.2">
      <c r="A104" s="89">
        <v>43444</v>
      </c>
      <c r="B104" s="87" t="s">
        <v>89</v>
      </c>
      <c r="C104" s="90">
        <v>0.19</v>
      </c>
      <c r="D104" s="90"/>
      <c r="E104" s="91"/>
      <c r="F104" s="88">
        <v>0.19</v>
      </c>
      <c r="G104" s="88"/>
      <c r="H104" s="92"/>
      <c r="I104" s="92"/>
      <c r="J104" s="88"/>
      <c r="K104" s="92"/>
      <c r="L104" s="92"/>
      <c r="M104" s="92"/>
      <c r="N104" s="92"/>
      <c r="O104" s="92"/>
      <c r="P104" s="92"/>
      <c r="Q104" s="92"/>
      <c r="R104" s="92"/>
      <c r="S104" s="92"/>
      <c r="T104" s="92"/>
    </row>
    <row r="105" spans="1:21" ht="15" customHeight="1" x14ac:dyDescent="0.2">
      <c r="A105" s="89">
        <v>43458</v>
      </c>
      <c r="B105" s="87" t="s">
        <v>46</v>
      </c>
      <c r="C105" s="90"/>
      <c r="D105" s="90">
        <v>18</v>
      </c>
      <c r="E105" s="91" t="s">
        <v>88</v>
      </c>
      <c r="F105" s="87"/>
      <c r="G105" s="87"/>
      <c r="H105" s="92"/>
      <c r="I105" s="87"/>
      <c r="J105" s="88"/>
      <c r="K105" s="92"/>
      <c r="L105" s="92"/>
      <c r="M105" s="87"/>
      <c r="N105" s="92"/>
      <c r="O105" s="88">
        <v>18</v>
      </c>
      <c r="P105" s="87"/>
      <c r="Q105" s="87"/>
      <c r="R105" s="92"/>
      <c r="S105" s="87"/>
      <c r="T105" s="87"/>
    </row>
    <row r="106" spans="1:21" s="47" customFormat="1" ht="15" customHeight="1" x14ac:dyDescent="0.2">
      <c r="A106" s="89"/>
      <c r="B106" s="87"/>
      <c r="C106" s="90"/>
      <c r="D106" s="90"/>
      <c r="E106" s="91"/>
      <c r="F106" s="87"/>
      <c r="G106" s="87"/>
      <c r="H106" s="92"/>
      <c r="I106" s="87"/>
      <c r="J106" s="88"/>
      <c r="K106" s="92"/>
      <c r="L106" s="92"/>
      <c r="M106" s="87"/>
      <c r="N106" s="92"/>
      <c r="O106" s="87"/>
      <c r="P106" s="87"/>
      <c r="Q106" s="87"/>
      <c r="R106" s="92"/>
      <c r="S106" s="87"/>
      <c r="T106" s="87"/>
    </row>
    <row r="107" spans="1:21" s="47" customFormat="1" ht="15" customHeight="1" x14ac:dyDescent="0.2">
      <c r="A107" s="89"/>
      <c r="B107" s="87"/>
      <c r="C107" s="90"/>
      <c r="D107" s="90"/>
      <c r="E107" s="91"/>
      <c r="F107" s="87"/>
      <c r="G107" s="87"/>
      <c r="H107" s="92"/>
      <c r="I107" s="87"/>
      <c r="J107" s="88"/>
      <c r="K107" s="92"/>
      <c r="L107" s="92"/>
      <c r="M107" s="87"/>
      <c r="N107" s="92"/>
      <c r="O107" s="87"/>
      <c r="P107" s="87"/>
      <c r="Q107" s="87"/>
      <c r="R107" s="92"/>
      <c r="S107" s="87"/>
      <c r="T107" s="87"/>
    </row>
    <row r="108" spans="1:21" s="47" customFormat="1" ht="15" customHeight="1" x14ac:dyDescent="0.2">
      <c r="A108" s="89"/>
      <c r="B108" s="87"/>
      <c r="C108" s="90"/>
      <c r="D108" s="90"/>
      <c r="E108" s="91"/>
      <c r="F108" s="87"/>
      <c r="G108" s="87"/>
      <c r="H108" s="92"/>
      <c r="I108" s="87"/>
      <c r="J108" s="88"/>
      <c r="K108" s="92"/>
      <c r="L108" s="92"/>
      <c r="M108" s="87"/>
      <c r="N108" s="92"/>
      <c r="O108" s="87"/>
      <c r="P108" s="87"/>
      <c r="Q108" s="87"/>
      <c r="R108" s="92"/>
      <c r="S108" s="87"/>
      <c r="T108" s="87"/>
    </row>
    <row r="109" spans="1:21" ht="15" x14ac:dyDescent="0.25">
      <c r="A109" s="89"/>
      <c r="B109" s="87"/>
      <c r="C109" s="88"/>
      <c r="D109" s="90"/>
      <c r="E109" s="91"/>
      <c r="F109" s="87"/>
      <c r="G109" s="87"/>
      <c r="H109" s="92"/>
      <c r="I109" s="92"/>
      <c r="J109" s="88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46"/>
    </row>
    <row r="110" spans="1:21" ht="15" x14ac:dyDescent="0.25">
      <c r="A110" s="87" t="s">
        <v>146</v>
      </c>
      <c r="B110" s="98"/>
      <c r="C110" s="93">
        <f>SUM(C81:C109)</f>
        <v>6053.82</v>
      </c>
      <c r="D110" s="93">
        <f>SUM(D81:D109)</f>
        <v>3676.1600000000003</v>
      </c>
      <c r="E110" s="93"/>
      <c r="F110" s="93">
        <f t="shared" ref="F110:R110" si="6">SUM(F81:F109)</f>
        <v>0.56000000000000005</v>
      </c>
      <c r="G110" s="93">
        <f t="shared" si="6"/>
        <v>0</v>
      </c>
      <c r="H110" s="93">
        <f t="shared" si="6"/>
        <v>345</v>
      </c>
      <c r="I110" s="93">
        <f t="shared" si="6"/>
        <v>1046</v>
      </c>
      <c r="J110" s="93">
        <f t="shared" si="6"/>
        <v>28</v>
      </c>
      <c r="K110" s="93">
        <f t="shared" si="6"/>
        <v>1967.01</v>
      </c>
      <c r="L110" s="93">
        <f t="shared" si="6"/>
        <v>531.97</v>
      </c>
      <c r="M110" s="93">
        <f t="shared" si="6"/>
        <v>488.38</v>
      </c>
      <c r="N110" s="93">
        <f t="shared" si="6"/>
        <v>0</v>
      </c>
      <c r="O110" s="93">
        <f t="shared" si="6"/>
        <v>54</v>
      </c>
      <c r="P110" s="93">
        <f t="shared" si="6"/>
        <v>0</v>
      </c>
      <c r="Q110" s="93">
        <f t="shared" si="6"/>
        <v>550</v>
      </c>
      <c r="R110" s="93">
        <f t="shared" si="6"/>
        <v>56.8</v>
      </c>
      <c r="S110" s="87"/>
      <c r="T110" s="93">
        <f>SUM(T81:T109)</f>
        <v>4662.26</v>
      </c>
      <c r="U110" s="47"/>
    </row>
    <row r="111" spans="1:21" x14ac:dyDescent="0.2">
      <c r="A111" s="99" t="s">
        <v>17</v>
      </c>
      <c r="B111" s="99"/>
      <c r="C111" s="93">
        <f>SUM(C80:C109)</f>
        <v>27051.509999999995</v>
      </c>
      <c r="D111" s="93">
        <f>SUM(D80:D109)</f>
        <v>7750.8000000000011</v>
      </c>
      <c r="E111" s="93"/>
      <c r="F111" s="93">
        <f t="shared" ref="F111:R111" si="7">SUM(F80:F109)</f>
        <v>1.5299999999999998</v>
      </c>
      <c r="G111" s="93">
        <f t="shared" si="7"/>
        <v>7800</v>
      </c>
      <c r="H111" s="93">
        <f t="shared" si="7"/>
        <v>1813</v>
      </c>
      <c r="I111" s="93">
        <f t="shared" si="7"/>
        <v>4564.5</v>
      </c>
      <c r="J111" s="93">
        <f t="shared" si="7"/>
        <v>91</v>
      </c>
      <c r="K111" s="93">
        <f t="shared" si="7"/>
        <v>3343.0899999999997</v>
      </c>
      <c r="L111" s="93">
        <f t="shared" si="7"/>
        <v>1437.3600000000001</v>
      </c>
      <c r="M111" s="93">
        <f t="shared" si="7"/>
        <v>1933.2199999999998</v>
      </c>
      <c r="N111" s="93">
        <f t="shared" si="7"/>
        <v>0</v>
      </c>
      <c r="O111" s="93">
        <f t="shared" si="7"/>
        <v>288</v>
      </c>
      <c r="P111" s="93">
        <f t="shared" si="7"/>
        <v>0</v>
      </c>
      <c r="Q111" s="93">
        <f t="shared" si="7"/>
        <v>550</v>
      </c>
      <c r="R111" s="93">
        <f t="shared" si="7"/>
        <v>108.13</v>
      </c>
      <c r="S111" s="100"/>
      <c r="T111" s="93">
        <f>SUM(T80:T109)</f>
        <v>4662.26</v>
      </c>
      <c r="U111" s="47"/>
    </row>
    <row r="112" spans="1:21" s="47" customFormat="1" ht="15" x14ac:dyDescent="0.25">
      <c r="A112" s="46"/>
      <c r="B112" s="55" t="s">
        <v>38</v>
      </c>
      <c r="C112" s="48">
        <f>C111-D111</f>
        <v>19300.709999999992</v>
      </c>
      <c r="D112" s="57"/>
      <c r="E112" s="149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</row>
    <row r="113" spans="1:21" s="47" customFormat="1" ht="15" x14ac:dyDescent="0.25">
      <c r="A113" s="46"/>
      <c r="B113" s="55"/>
      <c r="C113" s="48"/>
      <c r="D113" s="57"/>
      <c r="E113" s="149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</row>
    <row r="114" spans="1:21" ht="15" x14ac:dyDescent="0.25">
      <c r="A114" s="46"/>
      <c r="B114" s="55" t="s">
        <v>81</v>
      </c>
      <c r="C114" s="48"/>
      <c r="D114" s="57"/>
      <c r="E114" s="149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46"/>
    </row>
    <row r="115" spans="1:21" ht="15" x14ac:dyDescent="0.25">
      <c r="A115" s="47"/>
      <c r="B115" s="55"/>
      <c r="C115" s="48"/>
      <c r="D115" s="46"/>
      <c r="E115" s="74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59">
        <f>SUM(F110:I110)+T110</f>
        <v>6053.82</v>
      </c>
      <c r="S115" s="47" t="s">
        <v>37</v>
      </c>
      <c r="T115" s="47"/>
      <c r="U115" s="46"/>
    </row>
    <row r="116" spans="1:21" ht="15" x14ac:dyDescent="0.25">
      <c r="A116" s="46"/>
      <c r="B116" s="47"/>
      <c r="C116" s="48"/>
      <c r="D116" s="46"/>
      <c r="E116" s="74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59">
        <f>SUM(J110:R110)</f>
        <v>3676.1600000000003</v>
      </c>
      <c r="S116" s="47" t="s">
        <v>36</v>
      </c>
      <c r="T116" s="47"/>
      <c r="U116" s="46"/>
    </row>
    <row r="117" spans="1:21" s="47" customFormat="1" ht="15" x14ac:dyDescent="0.25">
      <c r="A117" s="46"/>
      <c r="B117" s="46"/>
      <c r="C117" s="46"/>
      <c r="D117" s="46"/>
      <c r="E117" s="74"/>
      <c r="F117" s="49" t="s">
        <v>0</v>
      </c>
      <c r="G117" s="47" t="s">
        <v>1</v>
      </c>
      <c r="H117" s="46"/>
      <c r="I117" s="50" t="s">
        <v>2</v>
      </c>
      <c r="J117" s="47" t="s">
        <v>0</v>
      </c>
      <c r="K117" s="46"/>
      <c r="L117" s="46"/>
      <c r="M117" s="47" t="s">
        <v>3</v>
      </c>
      <c r="N117" s="46"/>
      <c r="O117" s="46"/>
      <c r="P117" s="46"/>
      <c r="Q117" s="46"/>
      <c r="R117" s="46"/>
      <c r="S117" s="46"/>
      <c r="T117" s="46"/>
      <c r="U117" s="46"/>
    </row>
    <row r="118" spans="1:21" ht="45" x14ac:dyDescent="0.25">
      <c r="A118" s="85" t="s">
        <v>4</v>
      </c>
      <c r="B118" s="85" t="s">
        <v>5</v>
      </c>
      <c r="C118" s="86" t="s">
        <v>6</v>
      </c>
      <c r="D118" s="85" t="s">
        <v>7</v>
      </c>
      <c r="E118" s="105" t="s">
        <v>8</v>
      </c>
      <c r="F118" s="85" t="s">
        <v>9</v>
      </c>
      <c r="G118" s="85" t="s">
        <v>15</v>
      </c>
      <c r="H118" s="85" t="s">
        <v>33</v>
      </c>
      <c r="I118" s="85" t="s">
        <v>34</v>
      </c>
      <c r="J118" s="85" t="s">
        <v>16</v>
      </c>
      <c r="K118" s="85" t="s">
        <v>10</v>
      </c>
      <c r="L118" s="85" t="s">
        <v>11</v>
      </c>
      <c r="M118" s="85" t="s">
        <v>74</v>
      </c>
      <c r="N118" s="85" t="s">
        <v>12</v>
      </c>
      <c r="O118" s="85" t="s">
        <v>25</v>
      </c>
      <c r="P118" s="85" t="s">
        <v>90</v>
      </c>
      <c r="Q118" s="85" t="s">
        <v>148</v>
      </c>
      <c r="R118" s="85" t="s">
        <v>13</v>
      </c>
      <c r="S118" s="85" t="s">
        <v>14</v>
      </c>
      <c r="T118" s="85" t="s">
        <v>40</v>
      </c>
      <c r="U118" s="46"/>
    </row>
    <row r="119" spans="1:21" ht="15" x14ac:dyDescent="0.25">
      <c r="A119" s="87" t="s">
        <v>35</v>
      </c>
      <c r="B119" s="87"/>
      <c r="C119" s="88">
        <f>C111</f>
        <v>27051.509999999995</v>
      </c>
      <c r="D119" s="88">
        <f>D111</f>
        <v>7750.8000000000011</v>
      </c>
      <c r="E119" s="93"/>
      <c r="F119" s="88">
        <f t="shared" ref="F119:O119" si="8">F111</f>
        <v>1.5299999999999998</v>
      </c>
      <c r="G119" s="88">
        <f t="shared" si="8"/>
        <v>7800</v>
      </c>
      <c r="H119" s="88">
        <f t="shared" si="8"/>
        <v>1813</v>
      </c>
      <c r="I119" s="88">
        <f t="shared" si="8"/>
        <v>4564.5</v>
      </c>
      <c r="J119" s="88">
        <f t="shared" si="8"/>
        <v>91</v>
      </c>
      <c r="K119" s="88">
        <f t="shared" si="8"/>
        <v>3343.0899999999997</v>
      </c>
      <c r="L119" s="88">
        <f t="shared" si="8"/>
        <v>1437.3600000000001</v>
      </c>
      <c r="M119" s="88">
        <f t="shared" si="8"/>
        <v>1933.2199999999998</v>
      </c>
      <c r="N119" s="88">
        <f t="shared" si="8"/>
        <v>0</v>
      </c>
      <c r="O119" s="88">
        <f t="shared" si="8"/>
        <v>288</v>
      </c>
      <c r="P119" s="88"/>
      <c r="Q119" s="88">
        <f>Q111</f>
        <v>550</v>
      </c>
      <c r="R119" s="88">
        <f>R111</f>
        <v>108.13</v>
      </c>
      <c r="S119" s="88"/>
      <c r="T119" s="88">
        <f>T111</f>
        <v>4662.26</v>
      </c>
      <c r="U119" s="46"/>
    </row>
    <row r="120" spans="1:21" ht="15" x14ac:dyDescent="0.25">
      <c r="A120" s="89">
        <v>43474</v>
      </c>
      <c r="B120" s="87" t="s">
        <v>89</v>
      </c>
      <c r="C120" s="90">
        <v>0.19</v>
      </c>
      <c r="D120" s="90"/>
      <c r="E120" s="91"/>
      <c r="F120" s="88">
        <v>0.19</v>
      </c>
      <c r="G120" s="88"/>
      <c r="H120" s="92"/>
      <c r="I120" s="92"/>
      <c r="J120" s="88"/>
      <c r="K120" s="92"/>
      <c r="L120" s="92"/>
      <c r="M120" s="92"/>
      <c r="N120" s="92"/>
      <c r="O120" s="92"/>
      <c r="P120" s="92"/>
      <c r="Q120" s="92"/>
      <c r="R120" s="92"/>
      <c r="S120" s="92"/>
      <c r="T120" s="92"/>
      <c r="U120" s="46"/>
    </row>
    <row r="121" spans="1:21" ht="15" x14ac:dyDescent="0.25">
      <c r="A121" s="89">
        <v>43486</v>
      </c>
      <c r="B121" s="87" t="s">
        <v>166</v>
      </c>
      <c r="C121" s="90">
        <v>52</v>
      </c>
      <c r="D121" s="90"/>
      <c r="E121" s="91"/>
      <c r="F121" s="88"/>
      <c r="G121" s="87"/>
      <c r="H121" s="92"/>
      <c r="I121" s="88">
        <v>52</v>
      </c>
      <c r="J121" s="88"/>
      <c r="K121" s="92"/>
      <c r="L121" s="92"/>
      <c r="M121" s="87"/>
      <c r="N121" s="92"/>
      <c r="O121" s="87"/>
      <c r="P121" s="87"/>
      <c r="Q121" s="87"/>
      <c r="R121" s="92"/>
      <c r="S121" s="87"/>
      <c r="T121" s="87"/>
      <c r="U121" s="46"/>
    </row>
    <row r="122" spans="1:21" ht="15" x14ac:dyDescent="0.25">
      <c r="A122" s="89">
        <v>43486</v>
      </c>
      <c r="B122" s="93" t="s">
        <v>167</v>
      </c>
      <c r="C122" s="93">
        <v>22</v>
      </c>
      <c r="D122" s="93"/>
      <c r="E122" s="91"/>
      <c r="F122" s="93"/>
      <c r="G122" s="93"/>
      <c r="H122" s="93"/>
      <c r="I122" s="93">
        <v>22</v>
      </c>
      <c r="J122" s="93"/>
      <c r="K122" s="93"/>
      <c r="L122" s="93"/>
      <c r="M122" s="93"/>
      <c r="N122" s="93"/>
      <c r="O122" s="92"/>
      <c r="P122" s="92"/>
      <c r="Q122" s="92"/>
      <c r="R122" s="92"/>
      <c r="S122" s="94"/>
      <c r="T122" s="92"/>
      <c r="U122" s="46"/>
    </row>
    <row r="123" spans="1:21" ht="15" customHeight="1" x14ac:dyDescent="0.2">
      <c r="A123" s="89">
        <v>43483</v>
      </c>
      <c r="B123" s="87" t="s">
        <v>87</v>
      </c>
      <c r="C123" s="88"/>
      <c r="D123" s="90">
        <v>440.98</v>
      </c>
      <c r="E123" s="91">
        <v>95</v>
      </c>
      <c r="F123" s="88"/>
      <c r="G123" s="87"/>
      <c r="H123" s="90"/>
      <c r="I123" s="95"/>
      <c r="J123" s="92"/>
      <c r="K123" s="92"/>
      <c r="L123" s="92"/>
      <c r="M123" s="87">
        <v>440.98</v>
      </c>
      <c r="N123" s="92"/>
      <c r="O123" s="87"/>
      <c r="P123" s="87"/>
      <c r="Q123" s="87"/>
      <c r="R123" s="92"/>
      <c r="S123" s="87"/>
      <c r="T123" s="87"/>
    </row>
    <row r="124" spans="1:21" s="84" customFormat="1" ht="15" customHeight="1" x14ac:dyDescent="0.2">
      <c r="A124" s="97">
        <v>43482</v>
      </c>
      <c r="B124" s="102" t="s">
        <v>105</v>
      </c>
      <c r="C124" s="93"/>
      <c r="D124" s="90">
        <v>23.6</v>
      </c>
      <c r="E124" s="91">
        <v>96</v>
      </c>
      <c r="F124" s="93"/>
      <c r="G124" s="91"/>
      <c r="H124" s="90"/>
      <c r="I124" s="90"/>
      <c r="J124" s="102"/>
      <c r="K124" s="90"/>
      <c r="L124" s="93"/>
      <c r="M124" s="93">
        <v>23.6</v>
      </c>
      <c r="N124" s="102"/>
      <c r="O124" s="102"/>
      <c r="P124" s="102"/>
      <c r="Q124" s="102"/>
      <c r="R124" s="150"/>
      <c r="S124" s="102"/>
      <c r="T124" s="102"/>
    </row>
    <row r="125" spans="1:21" ht="15" customHeight="1" x14ac:dyDescent="0.2">
      <c r="A125" s="97">
        <v>43482</v>
      </c>
      <c r="B125" s="93" t="s">
        <v>105</v>
      </c>
      <c r="C125" s="93"/>
      <c r="D125" s="93">
        <v>23.8</v>
      </c>
      <c r="E125" s="91">
        <v>97</v>
      </c>
      <c r="F125" s="93"/>
      <c r="G125" s="93"/>
      <c r="H125" s="93"/>
      <c r="I125" s="93"/>
      <c r="J125" s="93"/>
      <c r="K125" s="90"/>
      <c r="L125" s="93"/>
      <c r="M125" s="93">
        <v>23.8</v>
      </c>
      <c r="N125" s="93"/>
      <c r="O125" s="93"/>
      <c r="P125" s="93"/>
      <c r="Q125" s="93"/>
      <c r="R125" s="93"/>
      <c r="S125" s="96"/>
      <c r="T125" s="93"/>
    </row>
    <row r="126" spans="1:21" ht="15" customHeight="1" x14ac:dyDescent="0.2">
      <c r="A126" s="97">
        <v>43482</v>
      </c>
      <c r="B126" s="93" t="s">
        <v>86</v>
      </c>
      <c r="C126" s="93"/>
      <c r="D126" s="93">
        <v>39.119999999999997</v>
      </c>
      <c r="E126" s="91">
        <v>98</v>
      </c>
      <c r="F126" s="93"/>
      <c r="G126" s="93"/>
      <c r="H126" s="93"/>
      <c r="I126" s="93"/>
      <c r="J126" s="93">
        <v>32.6</v>
      </c>
      <c r="K126" s="90"/>
      <c r="L126" s="93"/>
      <c r="M126" s="93"/>
      <c r="N126" s="93"/>
      <c r="O126" s="93"/>
      <c r="P126" s="93"/>
      <c r="Q126" s="93"/>
      <c r="R126" s="93">
        <v>6.52</v>
      </c>
      <c r="S126" s="96">
        <v>841739218</v>
      </c>
      <c r="T126" s="93"/>
    </row>
    <row r="127" spans="1:21" ht="15" customHeight="1" x14ac:dyDescent="0.2">
      <c r="A127" s="89">
        <v>43482</v>
      </c>
      <c r="B127" s="93" t="s">
        <v>168</v>
      </c>
      <c r="C127" s="93"/>
      <c r="D127" s="93">
        <v>102</v>
      </c>
      <c r="E127" s="91">
        <v>99</v>
      </c>
      <c r="F127" s="93"/>
      <c r="G127" s="93"/>
      <c r="H127" s="93"/>
      <c r="I127" s="93"/>
      <c r="J127" s="93"/>
      <c r="K127" s="92"/>
      <c r="L127" s="93"/>
      <c r="M127" s="93"/>
      <c r="N127" s="93"/>
      <c r="O127" s="93"/>
      <c r="P127" s="93">
        <v>85</v>
      </c>
      <c r="Q127" s="93"/>
      <c r="R127" s="93">
        <v>17</v>
      </c>
      <c r="S127" s="93"/>
      <c r="T127" s="93"/>
    </row>
    <row r="128" spans="1:21" ht="15" customHeight="1" x14ac:dyDescent="0.2">
      <c r="A128" s="89">
        <v>43482</v>
      </c>
      <c r="B128" s="93" t="s">
        <v>84</v>
      </c>
      <c r="C128" s="93"/>
      <c r="D128" s="93">
        <v>54</v>
      </c>
      <c r="E128" s="91">
        <v>100</v>
      </c>
      <c r="F128" s="93"/>
      <c r="G128" s="93"/>
      <c r="H128" s="93"/>
      <c r="I128" s="93"/>
      <c r="J128" s="93"/>
      <c r="K128" s="92">
        <v>54</v>
      </c>
      <c r="L128" s="93"/>
      <c r="M128" s="93"/>
      <c r="N128" s="93"/>
      <c r="O128" s="93"/>
      <c r="P128" s="93"/>
      <c r="Q128" s="93"/>
      <c r="R128" s="93"/>
      <c r="S128" s="96"/>
      <c r="T128" s="93"/>
    </row>
    <row r="129" spans="1:20" ht="15" customHeight="1" x14ac:dyDescent="0.2">
      <c r="A129" s="89">
        <v>43487</v>
      </c>
      <c r="B129" s="93" t="s">
        <v>46</v>
      </c>
      <c r="C129" s="93"/>
      <c r="D129" s="93">
        <v>18</v>
      </c>
      <c r="E129" s="91" t="s">
        <v>88</v>
      </c>
      <c r="F129" s="93"/>
      <c r="G129" s="93"/>
      <c r="H129" s="93"/>
      <c r="I129" s="93"/>
      <c r="J129" s="93"/>
      <c r="K129" s="92"/>
      <c r="L129" s="93"/>
      <c r="M129" s="93"/>
      <c r="N129" s="93"/>
      <c r="O129" s="93">
        <v>18</v>
      </c>
      <c r="P129" s="93"/>
      <c r="Q129" s="93"/>
      <c r="R129" s="93"/>
      <c r="S129" s="96"/>
      <c r="T129" s="93"/>
    </row>
    <row r="130" spans="1:20" ht="15" customHeight="1" x14ac:dyDescent="0.2">
      <c r="A130" s="89">
        <v>43507</v>
      </c>
      <c r="B130" s="93" t="s">
        <v>89</v>
      </c>
      <c r="C130" s="93">
        <v>0.21</v>
      </c>
      <c r="D130" s="93"/>
      <c r="E130" s="96"/>
      <c r="F130" s="93">
        <v>0.21</v>
      </c>
      <c r="G130" s="93"/>
      <c r="H130" s="93"/>
      <c r="I130" s="93"/>
      <c r="J130" s="93"/>
      <c r="K130" s="92"/>
      <c r="L130" s="93"/>
      <c r="M130" s="93"/>
      <c r="N130" s="93"/>
      <c r="O130" s="93"/>
      <c r="P130" s="93"/>
      <c r="Q130" s="93"/>
      <c r="R130" s="93"/>
      <c r="S130" s="93"/>
      <c r="T130" s="93"/>
    </row>
    <row r="131" spans="1:20" ht="15" customHeight="1" x14ac:dyDescent="0.2">
      <c r="A131" s="89">
        <v>43522</v>
      </c>
      <c r="B131" s="93" t="s">
        <v>166</v>
      </c>
      <c r="C131" s="93">
        <v>66</v>
      </c>
      <c r="D131" s="93"/>
      <c r="E131" s="96"/>
      <c r="F131" s="93"/>
      <c r="G131" s="93"/>
      <c r="H131" s="93"/>
      <c r="I131" s="93">
        <v>66</v>
      </c>
      <c r="J131" s="93"/>
      <c r="K131" s="92"/>
      <c r="L131" s="93"/>
      <c r="M131" s="93"/>
      <c r="N131" s="93"/>
      <c r="O131" s="93"/>
      <c r="P131" s="93"/>
      <c r="Q131" s="93"/>
      <c r="R131" s="93"/>
      <c r="S131" s="93"/>
      <c r="T131" s="93"/>
    </row>
    <row r="132" spans="1:20" ht="15" customHeight="1" x14ac:dyDescent="0.2">
      <c r="A132" s="89">
        <v>43518</v>
      </c>
      <c r="B132" s="93" t="s">
        <v>46</v>
      </c>
      <c r="C132" s="93"/>
      <c r="D132" s="93">
        <v>18</v>
      </c>
      <c r="E132" s="96" t="s">
        <v>88</v>
      </c>
      <c r="F132" s="93"/>
      <c r="G132" s="93"/>
      <c r="H132" s="93"/>
      <c r="I132" s="93"/>
      <c r="J132" s="93"/>
      <c r="K132" s="92"/>
      <c r="L132" s="93"/>
      <c r="M132" s="93"/>
      <c r="N132" s="93"/>
      <c r="O132" s="93">
        <v>18</v>
      </c>
      <c r="P132" s="93"/>
      <c r="Q132" s="93"/>
      <c r="R132" s="93"/>
      <c r="S132" s="93"/>
      <c r="T132" s="93"/>
    </row>
    <row r="133" spans="1:20" ht="15" customHeight="1" x14ac:dyDescent="0.2">
      <c r="A133" s="89">
        <v>43497</v>
      </c>
      <c r="B133" s="93" t="s">
        <v>169</v>
      </c>
      <c r="C133" s="93"/>
      <c r="D133" s="93">
        <v>60</v>
      </c>
      <c r="E133" s="96">
        <v>101</v>
      </c>
      <c r="F133" s="93"/>
      <c r="G133" s="93"/>
      <c r="H133" s="93"/>
      <c r="I133" s="93"/>
      <c r="J133" s="93"/>
      <c r="K133" s="92"/>
      <c r="L133" s="93"/>
      <c r="M133" s="93"/>
      <c r="N133" s="93">
        <v>60</v>
      </c>
      <c r="O133" s="93"/>
      <c r="P133" s="93"/>
      <c r="Q133" s="93"/>
      <c r="R133" s="93"/>
      <c r="S133" s="96"/>
      <c r="T133" s="93"/>
    </row>
    <row r="134" spans="1:20" ht="15" customHeight="1" x14ac:dyDescent="0.2">
      <c r="A134" s="89">
        <v>43497</v>
      </c>
      <c r="B134" s="93" t="s">
        <v>170</v>
      </c>
      <c r="C134" s="93"/>
      <c r="D134" s="93">
        <v>100</v>
      </c>
      <c r="E134" s="96">
        <v>102</v>
      </c>
      <c r="F134" s="93"/>
      <c r="G134" s="93"/>
      <c r="H134" s="93"/>
      <c r="I134" s="93"/>
      <c r="J134" s="93"/>
      <c r="K134" s="92"/>
      <c r="L134" s="93"/>
      <c r="M134" s="93"/>
      <c r="N134" s="93"/>
      <c r="O134" s="93"/>
      <c r="P134" s="93"/>
      <c r="Q134" s="93">
        <v>100</v>
      </c>
      <c r="R134" s="93"/>
      <c r="S134" s="93"/>
      <c r="T134" s="93"/>
    </row>
    <row r="135" spans="1:20" ht="15" customHeight="1" x14ac:dyDescent="0.2">
      <c r="A135" s="154">
        <v>39845</v>
      </c>
      <c r="B135" s="155" t="s">
        <v>84</v>
      </c>
      <c r="C135" s="155"/>
      <c r="D135" s="155">
        <v>340</v>
      </c>
      <c r="E135" s="157">
        <v>114</v>
      </c>
      <c r="F135" s="155"/>
      <c r="G135" s="155"/>
      <c r="H135" s="155"/>
      <c r="I135" s="155"/>
      <c r="J135" s="155"/>
      <c r="K135" s="156"/>
      <c r="L135" s="155"/>
      <c r="M135" s="155"/>
      <c r="N135" s="155">
        <v>340</v>
      </c>
      <c r="O135" s="155"/>
      <c r="P135" s="155"/>
      <c r="Q135" s="155"/>
      <c r="R135" s="155"/>
      <c r="S135" s="157"/>
      <c r="T135" s="155"/>
    </row>
    <row r="136" spans="1:20" ht="15" customHeight="1" x14ac:dyDescent="0.2">
      <c r="A136" s="89">
        <v>43517</v>
      </c>
      <c r="B136" s="93" t="s">
        <v>87</v>
      </c>
      <c r="C136" s="93"/>
      <c r="D136" s="93">
        <v>220.59</v>
      </c>
      <c r="E136" s="96">
        <v>104</v>
      </c>
      <c r="F136" s="93"/>
      <c r="G136" s="93"/>
      <c r="H136" s="93"/>
      <c r="I136" s="93"/>
      <c r="J136" s="93"/>
      <c r="K136" s="92"/>
      <c r="L136" s="93"/>
      <c r="M136" s="93">
        <v>220.59</v>
      </c>
      <c r="N136" s="93"/>
      <c r="O136" s="93"/>
      <c r="P136" s="93"/>
      <c r="Q136" s="93"/>
      <c r="R136" s="93"/>
      <c r="S136" s="96"/>
      <c r="T136" s="93"/>
    </row>
    <row r="137" spans="1:20" s="47" customFormat="1" ht="15" customHeight="1" x14ac:dyDescent="0.2">
      <c r="A137" s="89">
        <v>39865</v>
      </c>
      <c r="B137" s="93" t="s">
        <v>105</v>
      </c>
      <c r="C137" s="93"/>
      <c r="D137" s="93">
        <v>23.6</v>
      </c>
      <c r="E137" s="96">
        <v>105</v>
      </c>
      <c r="F137" s="93"/>
      <c r="G137" s="93"/>
      <c r="H137" s="93"/>
      <c r="I137" s="93"/>
      <c r="J137" s="93"/>
      <c r="K137" s="92"/>
      <c r="L137" s="93"/>
      <c r="M137" s="93">
        <v>23.6</v>
      </c>
      <c r="N137" s="93"/>
      <c r="O137" s="93"/>
      <c r="P137" s="93"/>
      <c r="Q137" s="93"/>
      <c r="R137" s="93"/>
      <c r="S137" s="96"/>
      <c r="T137" s="93"/>
    </row>
    <row r="138" spans="1:20" s="47" customFormat="1" ht="15" customHeight="1" x14ac:dyDescent="0.2">
      <c r="A138" s="89">
        <v>43517</v>
      </c>
      <c r="B138" s="93" t="s">
        <v>171</v>
      </c>
      <c r="C138" s="93"/>
      <c r="D138" s="93">
        <v>240</v>
      </c>
      <c r="E138" s="96">
        <v>106</v>
      </c>
      <c r="F138" s="93"/>
      <c r="G138" s="93"/>
      <c r="H138" s="93"/>
      <c r="I138" s="93"/>
      <c r="J138" s="93"/>
      <c r="K138" s="92"/>
      <c r="L138" s="93">
        <v>200</v>
      </c>
      <c r="M138" s="93"/>
      <c r="N138" s="93"/>
      <c r="O138" s="93"/>
      <c r="P138" s="93"/>
      <c r="Q138" s="93"/>
      <c r="R138" s="93">
        <v>40</v>
      </c>
      <c r="S138" s="96">
        <v>440498250</v>
      </c>
      <c r="T138" s="93"/>
    </row>
    <row r="139" spans="1:20" s="47" customFormat="1" ht="15" customHeight="1" x14ac:dyDescent="0.2">
      <c r="A139" s="89">
        <v>43517</v>
      </c>
      <c r="B139" s="93" t="s">
        <v>172</v>
      </c>
      <c r="C139" s="93"/>
      <c r="D139" s="93">
        <v>59</v>
      </c>
      <c r="E139" s="96">
        <v>107</v>
      </c>
      <c r="F139" s="93"/>
      <c r="G139" s="93"/>
      <c r="H139" s="93"/>
      <c r="I139" s="93"/>
      <c r="J139" s="93"/>
      <c r="K139" s="92">
        <v>49</v>
      </c>
      <c r="L139" s="93"/>
      <c r="M139" s="93"/>
      <c r="N139" s="93"/>
      <c r="O139" s="93"/>
      <c r="P139" s="93"/>
      <c r="Q139" s="93"/>
      <c r="R139" s="93">
        <v>10</v>
      </c>
      <c r="S139" s="96">
        <v>212486006</v>
      </c>
      <c r="T139" s="93"/>
    </row>
    <row r="140" spans="1:20" s="47" customFormat="1" ht="15" customHeight="1" x14ac:dyDescent="0.2">
      <c r="A140" s="89">
        <v>43517</v>
      </c>
      <c r="B140" s="93" t="s">
        <v>173</v>
      </c>
      <c r="C140" s="93"/>
      <c r="D140" s="93">
        <v>32.880000000000003</v>
      </c>
      <c r="E140" s="96">
        <v>108</v>
      </c>
      <c r="F140" s="93"/>
      <c r="G140" s="93"/>
      <c r="H140" s="93"/>
      <c r="I140" s="93"/>
      <c r="J140" s="93"/>
      <c r="K140" s="92">
        <v>23.23</v>
      </c>
      <c r="L140" s="93"/>
      <c r="M140" s="93"/>
      <c r="N140" s="93"/>
      <c r="O140" s="93"/>
      <c r="P140" s="93"/>
      <c r="Q140" s="93"/>
      <c r="R140" s="93">
        <v>4.6500000000000004</v>
      </c>
      <c r="S140" s="96">
        <v>452298535</v>
      </c>
      <c r="T140" s="93"/>
    </row>
    <row r="141" spans="1:20" s="47" customFormat="1" ht="15" customHeight="1" x14ac:dyDescent="0.2">
      <c r="A141" s="89"/>
      <c r="B141" s="93"/>
      <c r="C141" s="93"/>
      <c r="D141" s="93"/>
      <c r="E141" s="96"/>
      <c r="F141" s="93"/>
      <c r="G141" s="93"/>
      <c r="H141" s="93"/>
      <c r="I141" s="93"/>
      <c r="J141" s="93"/>
      <c r="K141" s="92">
        <v>4.16</v>
      </c>
      <c r="L141" s="93"/>
      <c r="M141" s="93"/>
      <c r="N141" s="93"/>
      <c r="O141" s="93"/>
      <c r="P141" s="93"/>
      <c r="Q141" s="93"/>
      <c r="R141" s="93">
        <v>0.84</v>
      </c>
      <c r="S141" s="96">
        <v>408556737</v>
      </c>
      <c r="T141" s="93"/>
    </row>
    <row r="142" spans="1:20" s="47" customFormat="1" ht="15" customHeight="1" x14ac:dyDescent="0.2">
      <c r="A142" s="89">
        <v>43545</v>
      </c>
      <c r="B142" s="93" t="s">
        <v>174</v>
      </c>
      <c r="C142" s="93"/>
      <c r="D142" s="93">
        <v>35</v>
      </c>
      <c r="E142" s="96">
        <v>109</v>
      </c>
      <c r="F142" s="93"/>
      <c r="G142" s="93"/>
      <c r="H142" s="93"/>
      <c r="I142" s="93"/>
      <c r="J142" s="93"/>
      <c r="K142" s="92"/>
      <c r="L142" s="93">
        <v>35</v>
      </c>
      <c r="M142" s="93"/>
      <c r="N142" s="93"/>
      <c r="O142" s="93"/>
      <c r="P142" s="93"/>
      <c r="Q142" s="93"/>
      <c r="R142" s="93"/>
      <c r="S142" s="96"/>
      <c r="T142" s="93"/>
    </row>
    <row r="143" spans="1:20" s="47" customFormat="1" ht="15" customHeight="1" x14ac:dyDescent="0.2">
      <c r="A143" s="89">
        <v>43517</v>
      </c>
      <c r="B143" s="93" t="s">
        <v>175</v>
      </c>
      <c r="C143" s="93"/>
      <c r="D143" s="93">
        <v>41.48</v>
      </c>
      <c r="E143" s="96">
        <v>110</v>
      </c>
      <c r="F143" s="93"/>
      <c r="G143" s="93"/>
      <c r="H143" s="93"/>
      <c r="I143" s="93"/>
      <c r="J143" s="93"/>
      <c r="K143" s="92">
        <v>34.57</v>
      </c>
      <c r="L143" s="93"/>
      <c r="M143" s="93"/>
      <c r="N143" s="93"/>
      <c r="O143" s="93"/>
      <c r="P143" s="93"/>
      <c r="Q143" s="93"/>
      <c r="R143" s="93">
        <v>6.91</v>
      </c>
      <c r="S143" s="96">
        <v>923048442</v>
      </c>
      <c r="T143" s="93"/>
    </row>
    <row r="144" spans="1:20" s="47" customFormat="1" ht="15" customHeight="1" x14ac:dyDescent="0.2">
      <c r="A144" s="89">
        <v>43535</v>
      </c>
      <c r="B144" s="93" t="s">
        <v>89</v>
      </c>
      <c r="C144" s="93">
        <v>0.17</v>
      </c>
      <c r="D144" s="93"/>
      <c r="E144" s="96"/>
      <c r="F144" s="93">
        <v>0.17</v>
      </c>
      <c r="G144" s="93"/>
      <c r="H144" s="93"/>
      <c r="I144" s="93"/>
      <c r="J144" s="93"/>
      <c r="K144" s="92"/>
      <c r="L144" s="93"/>
      <c r="M144" s="93"/>
      <c r="N144" s="93"/>
      <c r="O144" s="93"/>
      <c r="P144" s="93"/>
      <c r="Q144" s="93"/>
      <c r="R144" s="93"/>
      <c r="S144" s="96"/>
      <c r="T144" s="93"/>
    </row>
    <row r="145" spans="1:21" ht="15" customHeight="1" x14ac:dyDescent="0.2">
      <c r="A145" s="97">
        <v>43551</v>
      </c>
      <c r="B145" s="93" t="s">
        <v>166</v>
      </c>
      <c r="C145" s="93">
        <v>22</v>
      </c>
      <c r="D145" s="93"/>
      <c r="E145" s="96"/>
      <c r="F145" s="93"/>
      <c r="G145" s="93"/>
      <c r="H145" s="93"/>
      <c r="I145" s="93">
        <v>22</v>
      </c>
      <c r="J145" s="93"/>
      <c r="K145" s="90"/>
      <c r="L145" s="93"/>
      <c r="M145" s="93"/>
      <c r="N145" s="93"/>
      <c r="O145" s="93"/>
      <c r="P145" s="93"/>
      <c r="Q145" s="93"/>
      <c r="R145" s="93"/>
      <c r="S145" s="96"/>
      <c r="T145" s="93"/>
    </row>
    <row r="146" spans="1:21" ht="15" customHeight="1" x14ac:dyDescent="0.2">
      <c r="A146" s="89">
        <v>43546</v>
      </c>
      <c r="B146" s="93" t="s">
        <v>46</v>
      </c>
      <c r="C146" s="93"/>
      <c r="D146" s="93">
        <v>18</v>
      </c>
      <c r="E146" s="96"/>
      <c r="F146" s="93"/>
      <c r="G146" s="93"/>
      <c r="H146" s="93"/>
      <c r="I146" s="93"/>
      <c r="J146" s="93"/>
      <c r="K146" s="92"/>
      <c r="L146" s="93"/>
      <c r="M146" s="93"/>
      <c r="N146" s="93"/>
      <c r="O146" s="93">
        <v>18</v>
      </c>
      <c r="P146" s="93"/>
      <c r="Q146" s="93"/>
      <c r="R146" s="93"/>
      <c r="S146" s="93"/>
      <c r="T146" s="93"/>
    </row>
    <row r="147" spans="1:21" ht="15" customHeight="1" x14ac:dyDescent="0.2">
      <c r="A147" s="89">
        <v>43545</v>
      </c>
      <c r="B147" s="93" t="s">
        <v>87</v>
      </c>
      <c r="C147" s="93"/>
      <c r="D147" s="93">
        <v>220.39</v>
      </c>
      <c r="E147" s="96">
        <v>111</v>
      </c>
      <c r="F147" s="93"/>
      <c r="G147" s="93"/>
      <c r="H147" s="93"/>
      <c r="I147" s="93"/>
      <c r="J147" s="93"/>
      <c r="K147" s="92"/>
      <c r="L147" s="93"/>
      <c r="M147" s="93">
        <v>220.39</v>
      </c>
      <c r="N147" s="93"/>
      <c r="O147" s="93"/>
      <c r="P147" s="93"/>
      <c r="Q147" s="93"/>
      <c r="R147" s="93"/>
      <c r="S147" s="96"/>
      <c r="T147" s="93"/>
    </row>
    <row r="148" spans="1:21" s="76" customFormat="1" ht="15" customHeight="1" x14ac:dyDescent="0.2">
      <c r="A148" s="154">
        <v>43545</v>
      </c>
      <c r="B148" s="155" t="s">
        <v>105</v>
      </c>
      <c r="C148" s="155"/>
      <c r="D148" s="155">
        <v>23.8</v>
      </c>
      <c r="E148" s="157">
        <v>112</v>
      </c>
      <c r="F148" s="155"/>
      <c r="G148" s="155"/>
      <c r="H148" s="155"/>
      <c r="I148" s="155"/>
      <c r="J148" s="155"/>
      <c r="K148" s="156"/>
      <c r="L148" s="155"/>
      <c r="M148" s="155">
        <v>23.8</v>
      </c>
      <c r="N148" s="155"/>
      <c r="O148" s="155"/>
      <c r="P148" s="155"/>
      <c r="Q148" s="155"/>
      <c r="R148" s="155"/>
      <c r="S148" s="157"/>
      <c r="T148" s="155"/>
    </row>
    <row r="149" spans="1:21" s="47" customFormat="1" ht="15" customHeight="1" x14ac:dyDescent="0.2">
      <c r="A149" s="89">
        <v>43545</v>
      </c>
      <c r="B149" s="93" t="s">
        <v>176</v>
      </c>
      <c r="C149" s="93"/>
      <c r="D149" s="93">
        <v>62.61</v>
      </c>
      <c r="E149" s="96">
        <v>113</v>
      </c>
      <c r="F149" s="93"/>
      <c r="G149" s="93"/>
      <c r="H149" s="93"/>
      <c r="I149" s="93"/>
      <c r="J149" s="93"/>
      <c r="K149" s="92">
        <v>18.84</v>
      </c>
      <c r="L149" s="93">
        <v>40</v>
      </c>
      <c r="M149" s="93"/>
      <c r="N149" s="93"/>
      <c r="O149" s="93"/>
      <c r="P149" s="93"/>
      <c r="Q149" s="93"/>
      <c r="R149" s="93">
        <v>3.77</v>
      </c>
      <c r="S149" s="96">
        <v>923048442</v>
      </c>
      <c r="T149" s="93"/>
    </row>
    <row r="150" spans="1:21" ht="15" x14ac:dyDescent="0.25">
      <c r="A150" s="87" t="s">
        <v>147</v>
      </c>
      <c r="B150" s="98"/>
      <c r="C150" s="93">
        <f>SUM(C120:C149)</f>
        <v>162.56999999999996</v>
      </c>
      <c r="D150" s="93">
        <f>SUM(D120:D149)</f>
        <v>2196.8500000000004</v>
      </c>
      <c r="E150" s="96"/>
      <c r="F150" s="93">
        <f>SUM(F120:F149)</f>
        <v>0.57000000000000006</v>
      </c>
      <c r="G150" s="93">
        <f>SUM(G120:G149)</f>
        <v>0</v>
      </c>
      <c r="H150" s="93">
        <f>SUM(H120:H149)</f>
        <v>0</v>
      </c>
      <c r="I150" s="93">
        <f>SUM(I120:I149)</f>
        <v>162</v>
      </c>
      <c r="J150" s="93">
        <f>SUM(J120:J149)</f>
        <v>32.6</v>
      </c>
      <c r="K150" s="93">
        <f>SUM(K120:K149)</f>
        <v>183.8</v>
      </c>
      <c r="L150" s="93">
        <f>SUM(L120:L149)</f>
        <v>275</v>
      </c>
      <c r="M150" s="93">
        <f>SUM(M120:M149)</f>
        <v>976.76</v>
      </c>
      <c r="N150" s="93">
        <f>SUM(N120:N149)</f>
        <v>400</v>
      </c>
      <c r="O150" s="93">
        <f>SUM(O120:O149)</f>
        <v>54</v>
      </c>
      <c r="P150" s="93">
        <f>SUM(P120:P149)</f>
        <v>85</v>
      </c>
      <c r="Q150" s="93">
        <f>SUM(Q120:Q149)</f>
        <v>100</v>
      </c>
      <c r="R150" s="93">
        <f>SUM(R120:R149)</f>
        <v>89.69</v>
      </c>
      <c r="S150" s="87"/>
      <c r="T150" s="93">
        <f>SUM(T120:T149)</f>
        <v>0</v>
      </c>
    </row>
    <row r="151" spans="1:21" ht="15" x14ac:dyDescent="0.25">
      <c r="A151" s="99" t="s">
        <v>17</v>
      </c>
      <c r="B151" s="99"/>
      <c r="C151" s="93">
        <f>SUM(C119:C149)</f>
        <v>27214.079999999991</v>
      </c>
      <c r="D151" s="93">
        <f>SUM(D119:D149)</f>
        <v>9947.65</v>
      </c>
      <c r="E151" s="93"/>
      <c r="F151" s="93">
        <f>SUM(F119:F149)</f>
        <v>2.0999999999999996</v>
      </c>
      <c r="G151" s="93">
        <f>SUM(G119:G149)</f>
        <v>7800</v>
      </c>
      <c r="H151" s="93">
        <f>SUM(H119:H149)</f>
        <v>1813</v>
      </c>
      <c r="I151" s="93">
        <f>SUM(I119:I149)</f>
        <v>4726.5</v>
      </c>
      <c r="J151" s="93">
        <f>SUM(J119:J149)</f>
        <v>123.6</v>
      </c>
      <c r="K151" s="93">
        <f>SUM(K119:K149)</f>
        <v>3526.89</v>
      </c>
      <c r="L151" s="93">
        <f>SUM(L119:L149)</f>
        <v>1712.3600000000001</v>
      </c>
      <c r="M151" s="93">
        <f>SUM(M119:M149)</f>
        <v>2909.98</v>
      </c>
      <c r="N151" s="93">
        <f>SUM(N119:N149)</f>
        <v>400</v>
      </c>
      <c r="O151" s="93">
        <f>SUM(O119:O149)</f>
        <v>342</v>
      </c>
      <c r="P151" s="93">
        <f>SUM(P119:P149)</f>
        <v>85</v>
      </c>
      <c r="Q151" s="93">
        <f>SUM(Q119:Q149)</f>
        <v>650</v>
      </c>
      <c r="R151" s="93">
        <f>SUM(R119:R149)</f>
        <v>197.82</v>
      </c>
      <c r="S151" s="100"/>
      <c r="T151" s="93">
        <f>SUM(T119:T149)</f>
        <v>4662.26</v>
      </c>
      <c r="U151" s="46"/>
    </row>
    <row r="152" spans="1:21" ht="15" x14ac:dyDescent="0.25">
      <c r="A152" s="54"/>
      <c r="B152" s="55" t="s">
        <v>29</v>
      </c>
      <c r="C152" s="56">
        <f>C151-D151</f>
        <v>17266.429999999993</v>
      </c>
      <c r="D152" s="57"/>
      <c r="E152" s="58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19"/>
      <c r="S152" s="60"/>
      <c r="T152" s="46"/>
      <c r="U152" s="46"/>
    </row>
    <row r="153" spans="1:21" ht="15" x14ac:dyDescent="0.25">
      <c r="A153" s="83"/>
      <c r="B153" s="55" t="s">
        <v>83</v>
      </c>
      <c r="C153" s="48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62" t="s">
        <v>41</v>
      </c>
      <c r="S153" s="57"/>
      <c r="T153" s="47" t="s">
        <v>39</v>
      </c>
      <c r="U153" s="46"/>
    </row>
    <row r="154" spans="1:21" ht="15" x14ac:dyDescent="0.25">
      <c r="A154" s="46"/>
      <c r="B154" s="47"/>
      <c r="C154" s="48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59">
        <f>SUM(F150:I150)+T150</f>
        <v>162.57</v>
      </c>
      <c r="S154" s="61" t="s">
        <v>37</v>
      </c>
      <c r="T154" s="48">
        <f>SUM(F151:I151)+T151+C3</f>
        <v>27214.080000000002</v>
      </c>
      <c r="U154" s="46"/>
    </row>
    <row r="155" spans="1:21" ht="15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59">
        <f>SUM(J150:R150)</f>
        <v>2196.85</v>
      </c>
      <c r="S155" s="61" t="s">
        <v>36</v>
      </c>
      <c r="T155" s="48">
        <f>SUM(J151:R151)</f>
        <v>9947.65</v>
      </c>
    </row>
    <row r="156" spans="1:21" ht="15" x14ac:dyDescent="0.25">
      <c r="R156" s="46"/>
      <c r="S156" s="46"/>
      <c r="U156" s="46"/>
    </row>
    <row r="157" spans="1:21" ht="15" x14ac:dyDescent="0.25">
      <c r="A157" s="46"/>
      <c r="B157" s="46"/>
      <c r="C157" s="47"/>
      <c r="D157" s="46"/>
      <c r="E157" s="47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T157" s="46"/>
    </row>
    <row r="158" spans="1:21" ht="15" x14ac:dyDescent="0.25">
      <c r="R158" s="46"/>
      <c r="S158" s="46"/>
    </row>
  </sheetData>
  <pageMargins left="0.11811023622047245" right="0.11811023622047245" top="0.74803149606299213" bottom="0.43307086614173229" header="0.31496062992125984" footer="0.31496062992125984"/>
  <pageSetup paperSize="9" scale="85" orientation="landscape" horizontalDpi="4294967293" r:id="rId1"/>
  <headerFooter scaleWithDoc="0" alignWithMargins="0">
    <oddHeader>&amp;CNeatishead Parish Council Accounts 2018/19</oddHeader>
  </headerFooter>
  <ignoredErrors>
    <ignoredError sqref="E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52"/>
  <sheetViews>
    <sheetView tabSelected="1" zoomScale="85" zoomScaleNormal="85" workbookViewId="0">
      <pane ySplit="3" topLeftCell="A4" activePane="bottomLeft" state="frozenSplit"/>
      <selection pane="bottomLeft" activeCell="G11" sqref="G11"/>
    </sheetView>
  </sheetViews>
  <sheetFormatPr defaultRowHeight="15" x14ac:dyDescent="0.25"/>
  <cols>
    <col min="1" max="1" width="30.28515625" customWidth="1"/>
    <col min="2" max="2" width="13.42578125" customWidth="1"/>
    <col min="3" max="3" width="11.28515625" bestFit="1" customWidth="1"/>
    <col min="4" max="4" width="12.28515625" customWidth="1"/>
    <col min="5" max="5" width="12.5703125" customWidth="1"/>
    <col min="6" max="6" width="17.140625" style="46" customWidth="1"/>
    <col min="7" max="8" width="11.5703125" style="46" customWidth="1"/>
    <col min="9" max="11" width="11.5703125" customWidth="1"/>
    <col min="12" max="12" width="0" style="22" hidden="1" customWidth="1"/>
    <col min="13" max="13" width="9.140625" style="23" hidden="1" customWidth="1"/>
    <col min="14" max="14" width="13.85546875" style="15" customWidth="1"/>
    <col min="15" max="15" width="11.140625" customWidth="1"/>
    <col min="16" max="16" width="20.28515625" customWidth="1"/>
    <col min="20" max="20" width="18.140625" customWidth="1"/>
  </cols>
  <sheetData>
    <row r="1" spans="1:26" ht="14.25" customHeight="1" x14ac:dyDescent="0.25">
      <c r="A1" s="158"/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</row>
    <row r="2" spans="1:26" ht="0.75" hidden="1" customHeight="1" x14ac:dyDescent="0.25">
      <c r="A2" s="46"/>
      <c r="B2" s="46"/>
      <c r="C2" s="46"/>
      <c r="D2" s="46"/>
      <c r="E2" s="46"/>
      <c r="I2" s="46"/>
      <c r="J2" s="46"/>
      <c r="K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</row>
    <row r="3" spans="1:26" s="13" customFormat="1" ht="21.75" customHeight="1" x14ac:dyDescent="0.25">
      <c r="A3" s="158" t="s">
        <v>149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46"/>
      <c r="M3" s="25"/>
      <c r="N3" s="14"/>
    </row>
    <row r="4" spans="1:26" s="13" customFormat="1" ht="15" customHeight="1" x14ac:dyDescent="0.25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25"/>
      <c r="N4" s="147" t="s">
        <v>152</v>
      </c>
      <c r="O4" s="66"/>
      <c r="P4" s="46"/>
      <c r="Q4" s="11"/>
      <c r="R4" s="11"/>
      <c r="S4" s="66"/>
      <c r="T4" s="46"/>
      <c r="U4" s="46"/>
      <c r="V4" s="46"/>
      <c r="W4" s="46"/>
      <c r="X4" s="46"/>
      <c r="Y4" s="46"/>
      <c r="Z4" s="46"/>
    </row>
    <row r="5" spans="1:26" s="13" customFormat="1" ht="15" customHeight="1" x14ac:dyDescent="0.25">
      <c r="A5" s="112"/>
      <c r="B5" s="113" t="s">
        <v>97</v>
      </c>
      <c r="C5" s="112" t="s">
        <v>67</v>
      </c>
      <c r="D5" s="113" t="s">
        <v>92</v>
      </c>
      <c r="E5" s="112" t="s">
        <v>79</v>
      </c>
      <c r="F5" s="112" t="s">
        <v>68</v>
      </c>
      <c r="G5" s="112" t="s">
        <v>69</v>
      </c>
      <c r="H5" s="112" t="s">
        <v>70</v>
      </c>
      <c r="I5" s="112" t="s">
        <v>71</v>
      </c>
      <c r="J5" s="112" t="s">
        <v>72</v>
      </c>
      <c r="K5" s="114" t="s">
        <v>96</v>
      </c>
      <c r="L5" s="114" t="s">
        <v>73</v>
      </c>
      <c r="M5" s="25"/>
      <c r="N5" s="115"/>
      <c r="O5" s="66"/>
      <c r="P5" s="31"/>
      <c r="Q5" s="46"/>
      <c r="R5" s="46"/>
      <c r="S5" s="66"/>
      <c r="T5" s="46"/>
      <c r="U5" s="46"/>
      <c r="V5" s="46"/>
      <c r="W5" s="46"/>
      <c r="X5" s="46"/>
      <c r="Y5" s="46"/>
      <c r="Z5" s="46"/>
    </row>
    <row r="6" spans="1:26" x14ac:dyDescent="0.25">
      <c r="A6" s="116" t="s">
        <v>55</v>
      </c>
      <c r="B6" s="117">
        <v>12434.94</v>
      </c>
      <c r="C6" s="117"/>
      <c r="D6" s="123">
        <v>11520.99</v>
      </c>
      <c r="E6" s="117"/>
      <c r="F6" s="117"/>
      <c r="G6" s="117"/>
      <c r="H6" s="117"/>
      <c r="I6" s="117"/>
      <c r="J6" s="117"/>
      <c r="K6" s="117">
        <v>8210.2199999999993</v>
      </c>
      <c r="L6" s="119">
        <v>1349.62</v>
      </c>
      <c r="M6" s="120"/>
      <c r="N6" s="119"/>
      <c r="O6" s="46"/>
      <c r="P6" s="31"/>
      <c r="Q6" s="46"/>
      <c r="R6" s="46"/>
      <c r="S6" s="66"/>
      <c r="T6" s="46"/>
      <c r="U6" s="46"/>
      <c r="V6" s="46"/>
      <c r="W6" s="46"/>
      <c r="X6" s="46"/>
      <c r="Y6" s="46"/>
      <c r="Z6" s="46"/>
    </row>
    <row r="7" spans="1:26" x14ac:dyDescent="0.25">
      <c r="A7" s="121" t="s">
        <v>42</v>
      </c>
      <c r="B7" s="122">
        <v>0</v>
      </c>
      <c r="C7" s="122"/>
      <c r="D7" s="123">
        <v>7.0000000000000007E-2</v>
      </c>
      <c r="E7" s="122"/>
      <c r="F7" s="122"/>
      <c r="G7" s="122">
        <v>0.41</v>
      </c>
      <c r="H7" s="122">
        <v>0.56000000000000005</v>
      </c>
      <c r="I7" s="118">
        <v>0.56000000000000005</v>
      </c>
      <c r="J7" s="123">
        <v>0.56999999999999995</v>
      </c>
      <c r="K7" s="122">
        <f t="shared" ref="K7:K9" si="0">SUM(G7:J7)</f>
        <v>2.1</v>
      </c>
      <c r="L7" s="119">
        <v>0</v>
      </c>
      <c r="M7" s="120"/>
      <c r="N7" s="124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</row>
    <row r="8" spans="1:26" ht="15" customHeight="1" x14ac:dyDescent="0.25">
      <c r="A8" s="121" t="s">
        <v>100</v>
      </c>
      <c r="B8" s="122">
        <v>0</v>
      </c>
      <c r="C8" s="125"/>
      <c r="D8" s="123">
        <v>23119</v>
      </c>
      <c r="E8" s="125"/>
      <c r="F8" s="122"/>
      <c r="G8" s="122">
        <v>3194.5</v>
      </c>
      <c r="H8" s="122">
        <v>25</v>
      </c>
      <c r="I8" s="126"/>
      <c r="J8" s="123">
        <v>0</v>
      </c>
      <c r="K8" s="122">
        <f t="shared" si="0"/>
        <v>3219.5</v>
      </c>
      <c r="L8" s="119">
        <v>303</v>
      </c>
      <c r="M8" s="120"/>
      <c r="N8" s="127">
        <v>200</v>
      </c>
      <c r="O8" s="12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</row>
    <row r="9" spans="1:26" x14ac:dyDescent="0.25">
      <c r="A9" s="121" t="s">
        <v>78</v>
      </c>
      <c r="B9" s="122">
        <v>786</v>
      </c>
      <c r="C9" s="122"/>
      <c r="D9" s="123"/>
      <c r="E9" s="122"/>
      <c r="F9" s="122"/>
      <c r="G9" s="122">
        <v>0</v>
      </c>
      <c r="H9" s="122">
        <v>0</v>
      </c>
      <c r="I9" s="126">
        <v>0</v>
      </c>
      <c r="J9" s="126">
        <v>0</v>
      </c>
      <c r="K9" s="122">
        <f t="shared" si="0"/>
        <v>0</v>
      </c>
      <c r="L9" s="119">
        <v>0</v>
      </c>
      <c r="M9" s="120"/>
      <c r="N9" s="127"/>
      <c r="O9" s="12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</row>
    <row r="10" spans="1:26" s="46" customFormat="1" x14ac:dyDescent="0.25">
      <c r="A10" s="121" t="s">
        <v>76</v>
      </c>
      <c r="B10" s="122">
        <v>135.93</v>
      </c>
      <c r="C10" s="122"/>
      <c r="D10" s="123">
        <v>1200</v>
      </c>
      <c r="E10" s="122"/>
      <c r="F10" s="122"/>
      <c r="G10" s="122">
        <v>0</v>
      </c>
      <c r="H10" s="122">
        <v>0</v>
      </c>
      <c r="I10" s="126">
        <v>0</v>
      </c>
      <c r="J10" s="126">
        <v>0</v>
      </c>
      <c r="K10" s="122">
        <f>SUM(G10:J10)</f>
        <v>0</v>
      </c>
      <c r="L10" s="119">
        <v>0</v>
      </c>
      <c r="M10" s="120"/>
      <c r="N10" s="127"/>
      <c r="O10" s="12"/>
    </row>
    <row r="11" spans="1:26" x14ac:dyDescent="0.25">
      <c r="A11" s="121" t="s">
        <v>15</v>
      </c>
      <c r="B11" s="122">
        <v>7500</v>
      </c>
      <c r="C11" s="122"/>
      <c r="D11" s="123">
        <v>7600</v>
      </c>
      <c r="E11" s="122"/>
      <c r="F11" s="122"/>
      <c r="G11" s="122">
        <v>3900</v>
      </c>
      <c r="H11" s="122">
        <v>3900</v>
      </c>
      <c r="I11" s="122">
        <v>0</v>
      </c>
      <c r="J11" s="122">
        <v>0</v>
      </c>
      <c r="K11" s="122">
        <f t="shared" ref="K11:K16" si="1">SUM(G11:J11)</f>
        <v>7800</v>
      </c>
      <c r="L11" s="119">
        <v>7500</v>
      </c>
      <c r="M11" s="120"/>
      <c r="N11" s="127">
        <v>7800</v>
      </c>
      <c r="O11" s="31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</row>
    <row r="12" spans="1:26" x14ac:dyDescent="0.25">
      <c r="A12" s="121" t="s">
        <v>16</v>
      </c>
      <c r="B12" s="128">
        <v>976.18</v>
      </c>
      <c r="C12" s="122"/>
      <c r="D12" s="123">
        <v>800</v>
      </c>
      <c r="E12" s="128"/>
      <c r="F12" s="128"/>
      <c r="G12" s="128">
        <v>12</v>
      </c>
      <c r="H12" s="122">
        <v>36</v>
      </c>
      <c r="I12" s="122">
        <v>1046</v>
      </c>
      <c r="J12" s="122">
        <v>0</v>
      </c>
      <c r="K12" s="122">
        <f t="shared" si="1"/>
        <v>1094</v>
      </c>
      <c r="L12" s="119">
        <v>800</v>
      </c>
      <c r="M12" s="120"/>
      <c r="N12" s="127">
        <v>700</v>
      </c>
      <c r="O12" s="19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</row>
    <row r="13" spans="1:26" ht="15" customHeight="1" thickBot="1" x14ac:dyDescent="0.3">
      <c r="A13" s="121" t="s">
        <v>99</v>
      </c>
      <c r="B13" s="122">
        <v>303</v>
      </c>
      <c r="C13" s="122"/>
      <c r="D13" s="123">
        <v>270</v>
      </c>
      <c r="E13" s="128"/>
      <c r="F13" s="128"/>
      <c r="G13" s="128">
        <v>126</v>
      </c>
      <c r="H13" s="122">
        <v>125</v>
      </c>
      <c r="I13" s="122">
        <v>0</v>
      </c>
      <c r="J13" s="122">
        <v>0</v>
      </c>
      <c r="K13" s="122">
        <f t="shared" si="1"/>
        <v>251</v>
      </c>
      <c r="L13" s="119"/>
      <c r="M13" s="129"/>
      <c r="N13" s="127">
        <v>200</v>
      </c>
      <c r="O13" s="19"/>
    </row>
    <row r="14" spans="1:26" ht="15.75" thickTop="1" x14ac:dyDescent="0.25">
      <c r="A14" s="121" t="s">
        <v>20</v>
      </c>
      <c r="B14" s="122">
        <v>173.7</v>
      </c>
      <c r="C14" s="122"/>
      <c r="D14" s="123">
        <v>342.42</v>
      </c>
      <c r="E14" s="122"/>
      <c r="F14" s="122"/>
      <c r="G14" s="122">
        <v>0</v>
      </c>
      <c r="H14" s="122">
        <v>0</v>
      </c>
      <c r="I14" s="122">
        <v>4662.26</v>
      </c>
      <c r="J14" s="122">
        <v>0</v>
      </c>
      <c r="K14" s="122">
        <f t="shared" si="1"/>
        <v>4662.26</v>
      </c>
      <c r="L14" s="119">
        <v>140.88</v>
      </c>
      <c r="M14" s="130"/>
      <c r="N14" s="127">
        <v>4000</v>
      </c>
      <c r="O14" s="69"/>
      <c r="P14" s="37"/>
      <c r="Q14" s="37"/>
      <c r="R14" s="37"/>
      <c r="S14" s="69"/>
      <c r="T14" s="65"/>
      <c r="U14" s="32"/>
      <c r="V14" s="69"/>
      <c r="W14" s="32"/>
      <c r="X14" s="32"/>
    </row>
    <row r="15" spans="1:26" ht="15" customHeight="1" x14ac:dyDescent="0.25">
      <c r="A15" s="121" t="s">
        <v>21</v>
      </c>
      <c r="B15" s="122">
        <v>152</v>
      </c>
      <c r="C15" s="122"/>
      <c r="D15" s="123">
        <v>152</v>
      </c>
      <c r="E15" s="122"/>
      <c r="F15" s="122"/>
      <c r="G15" s="122">
        <v>0</v>
      </c>
      <c r="H15" s="122">
        <v>0</v>
      </c>
      <c r="I15" s="122">
        <v>0</v>
      </c>
      <c r="J15" s="122">
        <v>162</v>
      </c>
      <c r="K15" s="122">
        <f t="shared" si="1"/>
        <v>162</v>
      </c>
      <c r="L15" s="119">
        <v>142</v>
      </c>
      <c r="M15" s="120"/>
      <c r="N15" s="127">
        <v>162</v>
      </c>
      <c r="O15" s="67"/>
      <c r="P15" s="18"/>
      <c r="S15" s="18"/>
      <c r="T15" s="32"/>
      <c r="U15" s="32"/>
      <c r="V15" s="32"/>
      <c r="W15" s="32"/>
      <c r="X15" s="32"/>
    </row>
    <row r="16" spans="1:26" ht="15" customHeight="1" x14ac:dyDescent="0.25">
      <c r="A16" s="121" t="s">
        <v>26</v>
      </c>
      <c r="B16" s="122">
        <v>1516.3</v>
      </c>
      <c r="C16" s="122"/>
      <c r="D16" s="123">
        <v>1567.64</v>
      </c>
      <c r="E16" s="122"/>
      <c r="F16" s="122"/>
      <c r="G16" s="122">
        <v>611</v>
      </c>
      <c r="H16" s="122">
        <v>857</v>
      </c>
      <c r="I16" s="131">
        <v>345</v>
      </c>
      <c r="J16" s="160" t="s">
        <v>177</v>
      </c>
      <c r="K16" s="122">
        <f t="shared" si="1"/>
        <v>1813</v>
      </c>
      <c r="L16" s="119">
        <v>1200</v>
      </c>
      <c r="M16" s="120"/>
      <c r="N16" s="127">
        <v>1400</v>
      </c>
      <c r="O16" s="67"/>
      <c r="P16" s="18"/>
      <c r="S16" s="73"/>
      <c r="T16" s="32"/>
      <c r="U16" s="18"/>
      <c r="V16" s="32"/>
      <c r="W16" s="67"/>
      <c r="X16" s="67"/>
    </row>
    <row r="17" spans="1:24" ht="15" customHeight="1" thickBot="1" x14ac:dyDescent="0.3">
      <c r="A17" s="30" t="s">
        <v>31</v>
      </c>
      <c r="B17" s="133">
        <f>SUM(B7:B16)</f>
        <v>11543.11</v>
      </c>
      <c r="C17" s="30"/>
      <c r="D17" s="133">
        <f>SUM(D6:D16)</f>
        <v>46572.119999999995</v>
      </c>
      <c r="E17" s="30"/>
      <c r="F17" s="30"/>
      <c r="G17" s="133">
        <f>SUM(G7:G16)</f>
        <v>7843.91</v>
      </c>
      <c r="H17" s="133">
        <f t="shared" ref="H17:J17" si="2">SUM(H7:H16)</f>
        <v>4943.5599999999995</v>
      </c>
      <c r="I17" s="133">
        <f t="shared" si="2"/>
        <v>6053.82</v>
      </c>
      <c r="J17" s="133">
        <f t="shared" si="2"/>
        <v>162.57</v>
      </c>
      <c r="K17" s="133">
        <f>SUM(K6:K16)</f>
        <v>27214.080000000002</v>
      </c>
      <c r="L17" s="80">
        <f>SUM(L6:L16)</f>
        <v>11435.499999999998</v>
      </c>
      <c r="M17" s="120"/>
      <c r="N17" s="134">
        <f>SUM(N6:N16)</f>
        <v>14462</v>
      </c>
      <c r="O17" s="67"/>
      <c r="P17" s="18"/>
      <c r="S17" s="73"/>
      <c r="T17" s="32"/>
      <c r="U17" s="18"/>
      <c r="V17" s="32"/>
      <c r="W17" s="67"/>
      <c r="X17" s="67"/>
    </row>
    <row r="18" spans="1:24" ht="15" customHeight="1" thickTop="1" x14ac:dyDescent="0.25">
      <c r="A18" s="121" t="s">
        <v>43</v>
      </c>
      <c r="B18" s="131"/>
      <c r="C18" s="135">
        <v>0</v>
      </c>
      <c r="D18" s="131"/>
      <c r="E18" s="131"/>
      <c r="F18" s="136"/>
      <c r="G18" s="131"/>
      <c r="H18" s="131"/>
      <c r="I18" s="131"/>
      <c r="J18" s="131"/>
      <c r="K18" s="131"/>
      <c r="L18" s="119"/>
      <c r="M18" s="120"/>
      <c r="N18" s="152" t="s">
        <v>151</v>
      </c>
      <c r="O18" s="67"/>
      <c r="P18" s="18"/>
      <c r="S18" s="73"/>
      <c r="T18" s="32"/>
      <c r="U18" s="18"/>
      <c r="V18" s="32"/>
      <c r="W18" s="67"/>
      <c r="X18" s="67"/>
    </row>
    <row r="19" spans="1:24" ht="15" customHeight="1" x14ac:dyDescent="0.25">
      <c r="A19" s="121" t="s">
        <v>16</v>
      </c>
      <c r="B19" s="135">
        <v>141</v>
      </c>
      <c r="C19" s="135"/>
      <c r="D19" s="131">
        <v>167</v>
      </c>
      <c r="E19" s="131">
        <v>140</v>
      </c>
      <c r="F19" s="137">
        <f>SUM(E19-K19)</f>
        <v>16.400000000000006</v>
      </c>
      <c r="G19" s="131">
        <v>29</v>
      </c>
      <c r="H19" s="131">
        <v>34</v>
      </c>
      <c r="I19" s="131">
        <v>28</v>
      </c>
      <c r="J19" s="131">
        <v>32.6</v>
      </c>
      <c r="K19" s="131">
        <f t="shared" ref="K19:K39" si="3">SUM(G19:J19)</f>
        <v>123.6</v>
      </c>
      <c r="L19" s="119">
        <v>150</v>
      </c>
      <c r="M19" s="120"/>
      <c r="N19" s="127">
        <v>140</v>
      </c>
      <c r="O19" s="67"/>
      <c r="P19" s="18"/>
      <c r="S19" s="73"/>
      <c r="T19" s="32"/>
      <c r="U19" s="18"/>
      <c r="V19" s="32"/>
      <c r="W19" s="67"/>
      <c r="X19" s="67"/>
    </row>
    <row r="20" spans="1:24" ht="15" customHeight="1" x14ac:dyDescent="0.25">
      <c r="A20" s="121" t="s">
        <v>44</v>
      </c>
      <c r="B20" s="139">
        <v>3999.52</v>
      </c>
      <c r="C20" s="139"/>
      <c r="D20" s="138">
        <v>3370.12</v>
      </c>
      <c r="E20" s="131">
        <v>3100</v>
      </c>
      <c r="F20" s="137">
        <f>SUM(E20-K20)</f>
        <v>190.01999999999953</v>
      </c>
      <c r="G20" s="131">
        <v>732.27</v>
      </c>
      <c r="H20" s="131">
        <v>712.57</v>
      </c>
      <c r="I20" s="131">
        <v>488.38</v>
      </c>
      <c r="J20" s="131">
        <v>976.76</v>
      </c>
      <c r="K20" s="131">
        <f t="shared" si="3"/>
        <v>2909.9800000000005</v>
      </c>
      <c r="L20" s="119">
        <v>2800</v>
      </c>
      <c r="M20" s="26"/>
      <c r="N20" s="127">
        <v>3200</v>
      </c>
      <c r="O20" s="67"/>
      <c r="P20" s="20"/>
      <c r="S20" s="73"/>
      <c r="T20" s="32"/>
      <c r="U20" s="18"/>
      <c r="V20" s="32"/>
      <c r="W20" s="67"/>
      <c r="X20" s="67"/>
    </row>
    <row r="21" spans="1:24" ht="15" customHeight="1" x14ac:dyDescent="0.25">
      <c r="A21" s="121" t="s">
        <v>56</v>
      </c>
      <c r="B21" s="139">
        <v>1661.03</v>
      </c>
      <c r="C21" s="139"/>
      <c r="D21" s="138">
        <v>0</v>
      </c>
      <c r="E21" s="131">
        <v>250</v>
      </c>
      <c r="F21" s="137">
        <f t="shared" ref="F21:F39" si="4">SUM(E21-K21)</f>
        <v>250</v>
      </c>
      <c r="G21" s="131">
        <v>0</v>
      </c>
      <c r="H21" s="131"/>
      <c r="I21" s="131"/>
      <c r="J21" s="131"/>
      <c r="K21" s="131">
        <f t="shared" si="3"/>
        <v>0</v>
      </c>
      <c r="L21" s="119">
        <v>250</v>
      </c>
      <c r="M21" s="120"/>
      <c r="N21" s="119">
        <v>250</v>
      </c>
      <c r="O21" s="67"/>
      <c r="P21" s="17"/>
      <c r="S21" s="73"/>
      <c r="T21" s="32"/>
      <c r="U21" s="18"/>
      <c r="V21" s="32"/>
      <c r="W21" s="67"/>
      <c r="X21" s="67"/>
    </row>
    <row r="22" spans="1:24" ht="15" customHeight="1" x14ac:dyDescent="0.25">
      <c r="A22" s="121" t="s">
        <v>57</v>
      </c>
      <c r="B22" s="139">
        <v>0</v>
      </c>
      <c r="C22" s="139"/>
      <c r="D22" s="138">
        <v>100</v>
      </c>
      <c r="E22" s="131">
        <v>100</v>
      </c>
      <c r="F22" s="137">
        <f t="shared" si="4"/>
        <v>51</v>
      </c>
      <c r="G22" s="131">
        <v>0</v>
      </c>
      <c r="H22" s="131">
        <v>0</v>
      </c>
      <c r="I22" s="131">
        <v>0</v>
      </c>
      <c r="J22" s="131">
        <v>49</v>
      </c>
      <c r="K22" s="131">
        <f t="shared" si="3"/>
        <v>49</v>
      </c>
      <c r="L22" s="119">
        <v>150</v>
      </c>
      <c r="M22" s="120"/>
      <c r="N22" s="119">
        <v>100</v>
      </c>
      <c r="O22" s="67"/>
      <c r="P22" s="18"/>
      <c r="S22" s="73"/>
      <c r="T22" s="32"/>
      <c r="U22" s="18"/>
      <c r="V22" s="32"/>
      <c r="W22" s="67"/>
      <c r="X22" s="67"/>
    </row>
    <row r="23" spans="1:24" ht="15" customHeight="1" x14ac:dyDescent="0.25">
      <c r="A23" s="121" t="s">
        <v>58</v>
      </c>
      <c r="B23" s="139">
        <v>135</v>
      </c>
      <c r="C23" s="139"/>
      <c r="D23" s="138">
        <v>340.38</v>
      </c>
      <c r="E23" s="131">
        <v>500</v>
      </c>
      <c r="F23" s="137">
        <f t="shared" si="4"/>
        <v>435.47</v>
      </c>
      <c r="G23" s="131">
        <v>0</v>
      </c>
      <c r="H23" s="131">
        <v>32.56</v>
      </c>
      <c r="I23" s="131">
        <v>31.97</v>
      </c>
      <c r="J23" s="131"/>
      <c r="K23" s="131">
        <f t="shared" si="3"/>
        <v>64.53</v>
      </c>
      <c r="L23" s="119">
        <v>650</v>
      </c>
      <c r="M23" s="120"/>
      <c r="N23" s="127">
        <v>300</v>
      </c>
      <c r="O23" s="67"/>
      <c r="P23" s="18"/>
      <c r="S23" s="73"/>
      <c r="T23" s="32"/>
      <c r="U23" s="18"/>
      <c r="V23" s="32"/>
      <c r="W23" s="67"/>
      <c r="X23" s="67"/>
    </row>
    <row r="24" spans="1:24" s="46" customFormat="1" ht="15" customHeight="1" x14ac:dyDescent="0.25">
      <c r="A24" s="121" t="s">
        <v>59</v>
      </c>
      <c r="B24" s="140">
        <v>134.4</v>
      </c>
      <c r="C24" s="140"/>
      <c r="D24" s="138">
        <v>140.80000000000001</v>
      </c>
      <c r="E24" s="141">
        <v>200</v>
      </c>
      <c r="F24" s="137">
        <f t="shared" si="4"/>
        <v>53.75</v>
      </c>
      <c r="G24" s="141">
        <v>0</v>
      </c>
      <c r="H24" s="131">
        <v>0</v>
      </c>
      <c r="I24" s="131">
        <v>146.25</v>
      </c>
      <c r="J24" s="131">
        <v>0</v>
      </c>
      <c r="K24" s="131">
        <f t="shared" si="3"/>
        <v>146.25</v>
      </c>
      <c r="L24" s="119">
        <v>400</v>
      </c>
      <c r="M24" s="120"/>
      <c r="N24" s="127">
        <v>170</v>
      </c>
      <c r="O24" s="67"/>
      <c r="P24" s="18"/>
      <c r="S24" s="73"/>
      <c r="T24" s="32"/>
      <c r="U24" s="32"/>
      <c r="V24" s="32"/>
      <c r="W24" s="32"/>
      <c r="X24" s="32"/>
    </row>
    <row r="25" spans="1:24" ht="15" customHeight="1" x14ac:dyDescent="0.25">
      <c r="A25" s="121" t="s">
        <v>60</v>
      </c>
      <c r="B25" s="139">
        <v>2519.6999999999998</v>
      </c>
      <c r="C25" s="139"/>
      <c r="D25" s="138">
        <v>2900</v>
      </c>
      <c r="E25" s="131">
        <v>2600</v>
      </c>
      <c r="F25" s="137">
        <f t="shared" si="4"/>
        <v>50</v>
      </c>
      <c r="G25" s="131">
        <v>0</v>
      </c>
      <c r="H25" s="131">
        <v>1150</v>
      </c>
      <c r="I25" s="131">
        <v>1400</v>
      </c>
      <c r="J25" s="131">
        <v>0</v>
      </c>
      <c r="K25" s="131">
        <f t="shared" si="3"/>
        <v>2550</v>
      </c>
      <c r="L25" s="119">
        <v>2500</v>
      </c>
      <c r="M25" s="120"/>
      <c r="N25" s="127">
        <v>2600</v>
      </c>
      <c r="O25" s="18"/>
      <c r="P25" s="46"/>
      <c r="U25" s="46"/>
      <c r="V25" s="46"/>
      <c r="W25" s="46"/>
      <c r="X25" s="46"/>
    </row>
    <row r="26" spans="1:24" ht="15" customHeight="1" x14ac:dyDescent="0.25">
      <c r="A26" s="121" t="s">
        <v>23</v>
      </c>
      <c r="B26" s="139">
        <v>160</v>
      </c>
      <c r="C26" s="139"/>
      <c r="D26" s="138">
        <v>280</v>
      </c>
      <c r="E26" s="131">
        <v>340</v>
      </c>
      <c r="F26" s="137">
        <f t="shared" si="4"/>
        <v>120</v>
      </c>
      <c r="G26" s="131">
        <v>112</v>
      </c>
      <c r="H26" s="131">
        <v>18</v>
      </c>
      <c r="I26" s="131">
        <v>36</v>
      </c>
      <c r="J26" s="131">
        <v>54</v>
      </c>
      <c r="K26" s="131">
        <f t="shared" si="3"/>
        <v>220</v>
      </c>
      <c r="L26" s="119">
        <v>350</v>
      </c>
      <c r="M26" s="120"/>
      <c r="N26" s="127">
        <v>310</v>
      </c>
      <c r="O26" s="18"/>
      <c r="P26" s="46"/>
    </row>
    <row r="27" spans="1:24" ht="15" customHeight="1" x14ac:dyDescent="0.25">
      <c r="A27" s="121" t="s">
        <v>18</v>
      </c>
      <c r="B27" s="139">
        <v>295.32</v>
      </c>
      <c r="C27" s="139"/>
      <c r="D27" s="138">
        <v>286.95999999999998</v>
      </c>
      <c r="E27" s="131">
        <v>350</v>
      </c>
      <c r="F27" s="137">
        <f t="shared" si="4"/>
        <v>-171.17999999999995</v>
      </c>
      <c r="G27" s="131">
        <v>521.17999999999995</v>
      </c>
      <c r="H27" s="131"/>
      <c r="I27" s="131"/>
      <c r="J27" s="131">
        <v>0</v>
      </c>
      <c r="K27" s="131">
        <f t="shared" si="3"/>
        <v>521.17999999999995</v>
      </c>
      <c r="L27" s="119">
        <v>300</v>
      </c>
      <c r="M27" s="120"/>
      <c r="N27" s="142">
        <v>521.17999999999995</v>
      </c>
      <c r="P27" s="18"/>
    </row>
    <row r="28" spans="1:24" ht="15" customHeight="1" x14ac:dyDescent="0.25">
      <c r="A28" s="143" t="s">
        <v>61</v>
      </c>
      <c r="B28" s="139">
        <v>1300</v>
      </c>
      <c r="C28" s="139"/>
      <c r="D28" s="138">
        <v>500</v>
      </c>
      <c r="E28" s="138">
        <v>700</v>
      </c>
      <c r="F28" s="137">
        <f t="shared" si="4"/>
        <v>-350</v>
      </c>
      <c r="G28" s="138">
        <v>0</v>
      </c>
      <c r="H28" s="138">
        <v>0</v>
      </c>
      <c r="I28" s="131">
        <v>550</v>
      </c>
      <c r="J28" s="131">
        <v>500</v>
      </c>
      <c r="K28" s="131">
        <f t="shared" si="3"/>
        <v>1050</v>
      </c>
      <c r="L28" s="119">
        <v>900</v>
      </c>
      <c r="M28" s="120"/>
      <c r="N28" s="127">
        <v>700</v>
      </c>
      <c r="P28" s="18"/>
    </row>
    <row r="29" spans="1:24" s="46" customFormat="1" ht="15" customHeight="1" x14ac:dyDescent="0.25">
      <c r="A29" s="121" t="s">
        <v>62</v>
      </c>
      <c r="B29" s="139">
        <v>0</v>
      </c>
      <c r="C29" s="139"/>
      <c r="D29" s="138">
        <v>184.66</v>
      </c>
      <c r="E29" s="131">
        <v>270</v>
      </c>
      <c r="F29" s="137">
        <f t="shared" si="4"/>
        <v>55.56</v>
      </c>
      <c r="G29" s="131">
        <v>96.08</v>
      </c>
      <c r="H29" s="131">
        <v>0</v>
      </c>
      <c r="I29" s="131">
        <v>37.56</v>
      </c>
      <c r="J29" s="132">
        <v>80.8</v>
      </c>
      <c r="K29" s="131">
        <f t="shared" si="3"/>
        <v>214.44</v>
      </c>
      <c r="L29" s="119">
        <v>500</v>
      </c>
      <c r="M29" s="120"/>
      <c r="N29" s="127">
        <v>250</v>
      </c>
      <c r="O29"/>
      <c r="P29" s="18"/>
      <c r="U29"/>
      <c r="V29"/>
      <c r="W29"/>
      <c r="X29"/>
    </row>
    <row r="30" spans="1:24" s="46" customFormat="1" ht="15" customHeight="1" x14ac:dyDescent="0.25">
      <c r="A30" s="121" t="s">
        <v>63</v>
      </c>
      <c r="B30" s="139">
        <v>0</v>
      </c>
      <c r="C30" s="139"/>
      <c r="D30" s="138">
        <v>24320.01</v>
      </c>
      <c r="E30" s="131">
        <v>8227.25</v>
      </c>
      <c r="F30" s="137">
        <f t="shared" si="4"/>
        <v>8227.25</v>
      </c>
      <c r="G30" s="131">
        <v>0</v>
      </c>
      <c r="H30" s="131"/>
      <c r="I30" s="131">
        <v>0</v>
      </c>
      <c r="J30" s="131">
        <v>0</v>
      </c>
      <c r="K30" s="131">
        <f t="shared" si="3"/>
        <v>0</v>
      </c>
      <c r="L30" s="119">
        <v>1100</v>
      </c>
      <c r="M30" s="120"/>
      <c r="N30" s="127">
        <v>9000</v>
      </c>
      <c r="O30"/>
    </row>
    <row r="31" spans="1:24" s="46" customFormat="1" ht="15" customHeight="1" x14ac:dyDescent="0.25">
      <c r="A31" s="144" t="s">
        <v>77</v>
      </c>
      <c r="B31" s="139">
        <v>157.47999999999999</v>
      </c>
      <c r="C31" s="139"/>
      <c r="D31" s="138">
        <v>163.71</v>
      </c>
      <c r="E31" s="131">
        <v>200</v>
      </c>
      <c r="F31" s="137">
        <f t="shared" si="4"/>
        <v>-126.64999999999998</v>
      </c>
      <c r="G31" s="131">
        <v>231.45</v>
      </c>
      <c r="H31" s="131">
        <v>55.2</v>
      </c>
      <c r="I31" s="131"/>
      <c r="J31" s="131">
        <v>40</v>
      </c>
      <c r="K31" s="131">
        <f t="shared" si="3"/>
        <v>326.64999999999998</v>
      </c>
      <c r="L31" s="119">
        <v>150</v>
      </c>
      <c r="M31" s="120"/>
      <c r="N31" s="127">
        <v>300</v>
      </c>
      <c r="O31"/>
      <c r="P31"/>
    </row>
    <row r="32" spans="1:24" ht="15" customHeight="1" x14ac:dyDescent="0.25">
      <c r="A32" s="144" t="s">
        <v>93</v>
      </c>
      <c r="B32" s="139">
        <v>0</v>
      </c>
      <c r="C32" s="139"/>
      <c r="D32" s="138"/>
      <c r="E32" s="131">
        <v>0</v>
      </c>
      <c r="F32" s="137">
        <f t="shared" si="4"/>
        <v>-85</v>
      </c>
      <c r="G32" s="131">
        <v>0</v>
      </c>
      <c r="H32" s="131">
        <v>0</v>
      </c>
      <c r="I32" s="131">
        <v>0</v>
      </c>
      <c r="J32" s="131">
        <v>85</v>
      </c>
      <c r="K32" s="131">
        <f t="shared" si="3"/>
        <v>85</v>
      </c>
      <c r="L32" s="119">
        <v>150</v>
      </c>
      <c r="M32" s="120"/>
      <c r="N32" s="119"/>
      <c r="U32" s="46"/>
      <c r="V32" s="46"/>
      <c r="W32" s="46"/>
      <c r="X32" s="46"/>
    </row>
    <row r="33" spans="1:24" ht="15" customHeight="1" x14ac:dyDescent="0.25">
      <c r="A33" s="121" t="s">
        <v>22</v>
      </c>
      <c r="B33" s="139">
        <v>250</v>
      </c>
      <c r="C33" s="139"/>
      <c r="D33" s="138">
        <v>275</v>
      </c>
      <c r="E33" s="131">
        <v>275</v>
      </c>
      <c r="F33" s="137">
        <f t="shared" si="4"/>
        <v>0</v>
      </c>
      <c r="G33" s="131">
        <v>0</v>
      </c>
      <c r="H33" s="131">
        <v>0</v>
      </c>
      <c r="I33" s="131">
        <v>275</v>
      </c>
      <c r="J33" s="131"/>
      <c r="K33" s="131">
        <f t="shared" si="3"/>
        <v>275</v>
      </c>
      <c r="L33" s="119">
        <v>275</v>
      </c>
      <c r="N33" s="119">
        <v>290</v>
      </c>
      <c r="O33" s="11"/>
    </row>
    <row r="34" spans="1:24" s="46" customFormat="1" ht="15" customHeight="1" x14ac:dyDescent="0.25">
      <c r="A34" s="121" t="s">
        <v>64</v>
      </c>
      <c r="B34" s="139">
        <v>407</v>
      </c>
      <c r="C34" s="139"/>
      <c r="D34" s="138"/>
      <c r="E34" s="131">
        <v>0</v>
      </c>
      <c r="F34" s="137">
        <f t="shared" si="4"/>
        <v>0</v>
      </c>
      <c r="G34" s="131">
        <v>0</v>
      </c>
      <c r="H34" s="131"/>
      <c r="I34" s="131">
        <v>0</v>
      </c>
      <c r="J34" s="131"/>
      <c r="K34" s="131">
        <f t="shared" si="3"/>
        <v>0</v>
      </c>
      <c r="L34" s="119">
        <v>0</v>
      </c>
      <c r="M34" s="23"/>
      <c r="N34" s="119"/>
      <c r="O34" s="11"/>
    </row>
    <row r="35" spans="1:24" s="46" customFormat="1" ht="15" customHeight="1" x14ac:dyDescent="0.25">
      <c r="A35" s="121" t="s">
        <v>98</v>
      </c>
      <c r="B35" s="139">
        <v>0</v>
      </c>
      <c r="C35" s="139"/>
      <c r="D35" s="138">
        <v>205</v>
      </c>
      <c r="E35" s="131">
        <v>250</v>
      </c>
      <c r="F35" s="137">
        <f t="shared" si="4"/>
        <v>-15</v>
      </c>
      <c r="G35" s="131">
        <v>65</v>
      </c>
      <c r="H35" s="131">
        <v>0</v>
      </c>
      <c r="I35" s="131"/>
      <c r="J35" s="131">
        <v>200</v>
      </c>
      <c r="K35" s="131">
        <f t="shared" si="3"/>
        <v>265</v>
      </c>
      <c r="L35" s="119">
        <v>50</v>
      </c>
      <c r="M35" s="23"/>
      <c r="N35" s="119">
        <v>100</v>
      </c>
      <c r="O35"/>
      <c r="P35"/>
      <c r="U35"/>
      <c r="V35"/>
      <c r="W35"/>
      <c r="X35"/>
    </row>
    <row r="36" spans="1:24" x14ac:dyDescent="0.25">
      <c r="A36" s="121" t="s">
        <v>65</v>
      </c>
      <c r="B36" s="139">
        <v>100</v>
      </c>
      <c r="C36" s="139"/>
      <c r="D36" s="138">
        <v>250</v>
      </c>
      <c r="E36" s="131">
        <v>250</v>
      </c>
      <c r="F36" s="137">
        <f t="shared" si="4"/>
        <v>215</v>
      </c>
      <c r="G36" s="131"/>
      <c r="H36" s="131"/>
      <c r="I36" s="131"/>
      <c r="J36" s="131">
        <v>35</v>
      </c>
      <c r="K36" s="131">
        <f t="shared" si="3"/>
        <v>35</v>
      </c>
      <c r="L36" s="119">
        <v>200</v>
      </c>
      <c r="N36" s="119">
        <v>250</v>
      </c>
      <c r="U36" s="46"/>
      <c r="V36" s="46"/>
      <c r="W36" s="46"/>
      <c r="X36" s="46"/>
    </row>
    <row r="37" spans="1:24" s="46" customFormat="1" x14ac:dyDescent="0.25">
      <c r="A37" s="121" t="s">
        <v>66</v>
      </c>
      <c r="B37" s="139">
        <v>342.42</v>
      </c>
      <c r="C37" s="139"/>
      <c r="D37" s="138">
        <v>4662.26</v>
      </c>
      <c r="E37" s="131">
        <v>0</v>
      </c>
      <c r="F37" s="137">
        <f t="shared" si="4"/>
        <v>-197.82</v>
      </c>
      <c r="G37" s="131">
        <v>38.020000000000003</v>
      </c>
      <c r="H37" s="131">
        <v>13.31</v>
      </c>
      <c r="I37" s="131">
        <v>56.8</v>
      </c>
      <c r="J37" s="131">
        <v>89.69</v>
      </c>
      <c r="K37" s="131">
        <f>SUM(G37:J37)</f>
        <v>197.82</v>
      </c>
      <c r="L37" s="119"/>
      <c r="M37" s="23"/>
      <c r="N37" s="119"/>
      <c r="U37"/>
      <c r="V37"/>
      <c r="W37"/>
      <c r="X37"/>
    </row>
    <row r="38" spans="1:24" s="46" customFormat="1" x14ac:dyDescent="0.25">
      <c r="A38" s="121" t="s">
        <v>48</v>
      </c>
      <c r="B38" s="139">
        <v>740</v>
      </c>
      <c r="C38" s="139"/>
      <c r="D38" s="138">
        <v>0</v>
      </c>
      <c r="E38" s="131">
        <v>300</v>
      </c>
      <c r="F38" s="137"/>
      <c r="G38" s="131"/>
      <c r="H38" s="131"/>
      <c r="I38" s="131">
        <v>572.20000000000005</v>
      </c>
      <c r="J38" s="131">
        <v>0</v>
      </c>
      <c r="K38" s="131">
        <v>572.20000000000005</v>
      </c>
      <c r="L38" s="119"/>
      <c r="M38" s="23"/>
      <c r="N38" s="119">
        <v>300</v>
      </c>
    </row>
    <row r="39" spans="1:24" x14ac:dyDescent="0.25">
      <c r="A39" s="121" t="s">
        <v>24</v>
      </c>
      <c r="B39" s="139">
        <v>269.43</v>
      </c>
      <c r="C39" s="139"/>
      <c r="D39" s="138">
        <v>348.59</v>
      </c>
      <c r="E39" s="131">
        <v>300</v>
      </c>
      <c r="F39" s="137">
        <f t="shared" si="4"/>
        <v>-42</v>
      </c>
      <c r="G39" s="131">
        <v>117</v>
      </c>
      <c r="H39" s="131">
        <v>117</v>
      </c>
      <c r="I39" s="131">
        <v>54</v>
      </c>
      <c r="J39" s="131">
        <v>54</v>
      </c>
      <c r="K39" s="131">
        <f t="shared" si="3"/>
        <v>342</v>
      </c>
      <c r="L39" s="119">
        <v>200</v>
      </c>
      <c r="M39" s="24"/>
      <c r="N39" s="119">
        <v>350</v>
      </c>
      <c r="U39" s="46"/>
      <c r="V39" s="46"/>
      <c r="W39" s="46"/>
      <c r="X39" s="46"/>
    </row>
    <row r="40" spans="1:24" ht="15" customHeight="1" thickBot="1" x14ac:dyDescent="0.3">
      <c r="A40" s="30" t="s">
        <v>30</v>
      </c>
      <c r="B40" s="145">
        <f>SUM(B18:B39)</f>
        <v>12612.3</v>
      </c>
      <c r="C40" s="145"/>
      <c r="D40" s="145">
        <f>SUM(D19:D39)</f>
        <v>38494.49</v>
      </c>
      <c r="E40" s="145">
        <f>SUM(E18:E39)</f>
        <v>18352.25</v>
      </c>
      <c r="F40" s="146">
        <f>SUM(F18:F39)</f>
        <v>8676.8000000000011</v>
      </c>
      <c r="G40" s="145">
        <f>SUM(G18:G39)</f>
        <v>1941.9999999999998</v>
      </c>
      <c r="H40" s="145">
        <f t="shared" ref="H40:J40" si="5">SUM(H18:H39)</f>
        <v>2132.6400000000003</v>
      </c>
      <c r="I40" s="145">
        <f t="shared" si="5"/>
        <v>3676.16</v>
      </c>
      <c r="J40" s="145">
        <f t="shared" si="5"/>
        <v>2196.85</v>
      </c>
      <c r="K40" s="133">
        <f>SUM(K18:K39)</f>
        <v>9947.6500000000015</v>
      </c>
      <c r="L40" s="80">
        <f>SUM(L18:L39)</f>
        <v>11075</v>
      </c>
      <c r="N40" s="80">
        <f>SUM(N19:N39)</f>
        <v>19131.18</v>
      </c>
    </row>
    <row r="41" spans="1:24" ht="15.75" thickTop="1" x14ac:dyDescent="0.25">
      <c r="A41" s="68"/>
      <c r="B41" s="43"/>
      <c r="C41" s="45"/>
      <c r="D41" s="45"/>
      <c r="E41" s="45"/>
      <c r="F41" s="45"/>
      <c r="G41" s="45"/>
      <c r="H41" s="45"/>
      <c r="I41" s="45"/>
      <c r="J41" s="45"/>
      <c r="K41" s="44"/>
      <c r="L41" s="82"/>
    </row>
    <row r="42" spans="1:24" x14ac:dyDescent="0.25">
      <c r="A42" s="66"/>
      <c r="B42" s="46"/>
      <c r="C42" s="46"/>
      <c r="D42" s="81"/>
      <c r="E42" s="46"/>
      <c r="I42" s="46"/>
      <c r="J42" s="46"/>
      <c r="K42" s="46"/>
      <c r="L42" s="82"/>
    </row>
    <row r="46" spans="1:24" x14ac:dyDescent="0.25">
      <c r="A46" s="31"/>
    </row>
    <row r="47" spans="1:24" x14ac:dyDescent="0.25">
      <c r="A47" s="31"/>
    </row>
    <row r="48" spans="1:24" x14ac:dyDescent="0.25">
      <c r="A48" s="31"/>
    </row>
    <row r="49" spans="1:1" x14ac:dyDescent="0.25">
      <c r="A49" s="31"/>
    </row>
    <row r="50" spans="1:1" x14ac:dyDescent="0.25">
      <c r="A50" s="31"/>
    </row>
    <row r="51" spans="1:1" x14ac:dyDescent="0.25">
      <c r="A51" s="31"/>
    </row>
    <row r="52" spans="1:1" x14ac:dyDescent="0.25">
      <c r="A52" s="31"/>
    </row>
  </sheetData>
  <sortState ref="A14:K32">
    <sortCondition ref="A14"/>
  </sortState>
  <mergeCells count="2">
    <mergeCell ref="A1:M1"/>
    <mergeCell ref="A3:K3"/>
  </mergeCells>
  <pageMargins left="0.23622047244094491" right="0.19685039370078741" top="0.23622047244094491" bottom="0.35433070866141736" header="0.19685039370078741" footer="0.31496062992125984"/>
  <pageSetup paperSize="9" scale="85" orientation="landscape" horizontalDpi="4294967293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8"/>
  <sheetViews>
    <sheetView workbookViewId="0">
      <selection activeCell="J34" sqref="J34"/>
    </sheetView>
  </sheetViews>
  <sheetFormatPr defaultRowHeight="15" x14ac:dyDescent="0.25"/>
  <cols>
    <col min="1" max="1" width="14.85546875" customWidth="1"/>
    <col min="2" max="2" width="20.85546875" style="5" bestFit="1" customWidth="1"/>
    <col min="3" max="3" width="10.7109375" customWidth="1"/>
    <col min="4" max="4" width="10.7109375" style="5" customWidth="1"/>
    <col min="6" max="6" width="16" customWidth="1"/>
    <col min="7" max="7" width="19.7109375" customWidth="1"/>
    <col min="8" max="8" width="11.85546875" customWidth="1"/>
    <col min="9" max="9" width="11.5703125" customWidth="1"/>
  </cols>
  <sheetData>
    <row r="1" spans="1:9" x14ac:dyDescent="0.25">
      <c r="A1" s="158" t="s">
        <v>150</v>
      </c>
      <c r="B1" s="158"/>
      <c r="C1" s="158"/>
      <c r="D1" s="158"/>
      <c r="E1" s="158"/>
      <c r="F1" s="158"/>
      <c r="G1" s="158"/>
      <c r="H1" s="158"/>
      <c r="I1" s="158"/>
    </row>
    <row r="2" spans="1:9" x14ac:dyDescent="0.25">
      <c r="A2" s="37" t="s">
        <v>53</v>
      </c>
      <c r="B2" s="38"/>
      <c r="C2" s="80">
        <v>8210</v>
      </c>
      <c r="E2" s="46"/>
      <c r="F2" s="46"/>
      <c r="G2" s="46"/>
      <c r="H2" s="46"/>
      <c r="I2" s="46"/>
    </row>
    <row r="3" spans="1:9" x14ac:dyDescent="0.25">
      <c r="A3" s="37"/>
      <c r="B3" s="38"/>
      <c r="C3" s="39"/>
      <c r="E3" s="46"/>
      <c r="F3" s="46"/>
      <c r="G3" s="46"/>
      <c r="H3" s="46"/>
      <c r="I3" s="46"/>
    </row>
    <row r="4" spans="1:9" x14ac:dyDescent="0.25">
      <c r="A4" s="46" t="s">
        <v>47</v>
      </c>
      <c r="C4" s="46"/>
      <c r="E4" s="46"/>
      <c r="F4" s="46" t="s">
        <v>50</v>
      </c>
      <c r="G4" s="46"/>
      <c r="H4" s="46"/>
      <c r="I4" s="46"/>
    </row>
    <row r="5" spans="1:9" ht="12.75" customHeight="1" x14ac:dyDescent="0.25">
      <c r="A5" s="51" t="s">
        <v>4</v>
      </c>
      <c r="B5" s="51" t="s">
        <v>32</v>
      </c>
      <c r="C5" s="52" t="s">
        <v>6</v>
      </c>
      <c r="D5" s="6" t="s">
        <v>7</v>
      </c>
      <c r="E5" s="46"/>
      <c r="F5" s="51" t="s">
        <v>4</v>
      </c>
      <c r="G5" s="51" t="s">
        <v>32</v>
      </c>
      <c r="H5" s="52" t="s">
        <v>6</v>
      </c>
      <c r="I5" s="6" t="s">
        <v>7</v>
      </c>
    </row>
    <row r="6" spans="1:9" ht="12.75" customHeight="1" x14ac:dyDescent="0.25">
      <c r="A6" s="9" t="s">
        <v>35</v>
      </c>
      <c r="B6" s="8"/>
      <c r="C6" s="8">
        <v>135</v>
      </c>
      <c r="D6" s="8"/>
      <c r="E6" s="46"/>
      <c r="F6" s="9" t="s">
        <v>35</v>
      </c>
      <c r="G6" s="16"/>
      <c r="H6" s="8">
        <v>1500</v>
      </c>
      <c r="I6" s="8"/>
    </row>
    <row r="7" spans="1:9" ht="12.75" customHeight="1" x14ac:dyDescent="0.25">
      <c r="A7" s="9"/>
      <c r="B7" s="9"/>
      <c r="C7" s="8"/>
      <c r="D7" s="8"/>
      <c r="E7" s="46"/>
      <c r="F7" s="9"/>
      <c r="G7" s="9"/>
      <c r="H7" s="8"/>
      <c r="I7" s="8"/>
    </row>
    <row r="8" spans="1:9" ht="12.75" customHeight="1" x14ac:dyDescent="0.25">
      <c r="A8" s="9"/>
      <c r="B8" s="9"/>
      <c r="C8" s="8"/>
      <c r="D8" s="8"/>
      <c r="E8" s="46"/>
      <c r="F8" s="9"/>
      <c r="G8" s="9"/>
      <c r="H8" s="8"/>
      <c r="I8" s="8"/>
    </row>
    <row r="9" spans="1:9" ht="12.75" customHeight="1" x14ac:dyDescent="0.25">
      <c r="A9" s="9"/>
      <c r="B9" s="16"/>
      <c r="C9" s="8"/>
      <c r="D9" s="8"/>
      <c r="E9" s="46"/>
      <c r="F9" s="9"/>
      <c r="G9" s="9"/>
      <c r="H9" s="8"/>
      <c r="I9" s="8"/>
    </row>
    <row r="10" spans="1:9" ht="12.75" customHeight="1" x14ac:dyDescent="0.25">
      <c r="A10" s="9"/>
      <c r="B10" s="16"/>
      <c r="C10" s="8"/>
      <c r="D10" s="8"/>
      <c r="E10" s="46"/>
      <c r="F10" s="9"/>
      <c r="G10" s="9"/>
      <c r="H10" s="8"/>
      <c r="I10" s="8"/>
    </row>
    <row r="11" spans="1:9" ht="12.75" customHeight="1" x14ac:dyDescent="0.25">
      <c r="A11" s="9"/>
      <c r="B11" s="16"/>
      <c r="C11" s="8"/>
      <c r="D11" s="8"/>
      <c r="E11" s="46"/>
      <c r="F11" s="9"/>
      <c r="G11" s="9"/>
      <c r="H11" s="8"/>
      <c r="I11" s="8"/>
    </row>
    <row r="12" spans="1:9" ht="12.75" customHeight="1" x14ac:dyDescent="0.25">
      <c r="A12" s="9"/>
      <c r="B12" s="16"/>
      <c r="C12" s="8"/>
      <c r="D12" s="8"/>
      <c r="E12" s="46"/>
      <c r="F12" s="9"/>
      <c r="G12" s="9"/>
      <c r="H12" s="8"/>
      <c r="I12" s="8"/>
    </row>
    <row r="13" spans="1:9" ht="12.75" customHeight="1" x14ac:dyDescent="0.25">
      <c r="A13" s="9"/>
      <c r="B13" s="16"/>
      <c r="C13" s="8"/>
      <c r="D13" s="8"/>
      <c r="E13" s="46"/>
      <c r="F13" s="9"/>
      <c r="G13" s="9"/>
      <c r="H13" s="8"/>
      <c r="I13" s="8"/>
    </row>
    <row r="14" spans="1:9" ht="12.75" customHeight="1" x14ac:dyDescent="0.25">
      <c r="A14" s="7" t="s">
        <v>17</v>
      </c>
      <c r="B14" s="8"/>
      <c r="C14" s="10">
        <f>SUM(C6:C13)</f>
        <v>135</v>
      </c>
      <c r="D14" s="10">
        <f>SUM(D6:D13)</f>
        <v>0</v>
      </c>
      <c r="E14" s="46"/>
      <c r="F14" s="7" t="s">
        <v>17</v>
      </c>
      <c r="G14" s="8"/>
      <c r="H14" s="10">
        <f>SUM(H6:H13)</f>
        <v>1500</v>
      </c>
      <c r="I14" s="10">
        <f>SUM(I6:I13)</f>
        <v>0</v>
      </c>
    </row>
    <row r="15" spans="1:9" ht="12.75" customHeight="1" x14ac:dyDescent="0.25">
      <c r="A15" s="46" t="s">
        <v>19</v>
      </c>
      <c r="C15" s="11">
        <f>C14-D14</f>
        <v>135</v>
      </c>
      <c r="E15" s="46"/>
      <c r="F15" s="46" t="s">
        <v>19</v>
      </c>
      <c r="G15" s="5"/>
      <c r="H15" s="11">
        <f>H14-I14</f>
        <v>1500</v>
      </c>
      <c r="I15" s="5"/>
    </row>
    <row r="16" spans="1:9" ht="5.25" customHeight="1" x14ac:dyDescent="0.25">
      <c r="A16" s="46"/>
      <c r="C16" s="46"/>
      <c r="E16" s="46"/>
      <c r="F16" s="46"/>
      <c r="G16" s="46"/>
      <c r="H16" s="46"/>
      <c r="I16" s="46"/>
    </row>
    <row r="17" spans="1:9" ht="12.75" customHeight="1" x14ac:dyDescent="0.25">
      <c r="A17" s="46" t="s">
        <v>48</v>
      </c>
      <c r="C17" s="46"/>
      <c r="E17" s="46"/>
      <c r="F17" s="46" t="s">
        <v>51</v>
      </c>
      <c r="G17" s="46"/>
      <c r="H17" s="46"/>
      <c r="I17" s="46"/>
    </row>
    <row r="18" spans="1:9" ht="12.75" customHeight="1" x14ac:dyDescent="0.25">
      <c r="A18" s="51" t="s">
        <v>4</v>
      </c>
      <c r="B18" s="51" t="s">
        <v>32</v>
      </c>
      <c r="C18" s="52" t="s">
        <v>6</v>
      </c>
      <c r="D18" s="6" t="s">
        <v>7</v>
      </c>
      <c r="E18" s="46"/>
      <c r="F18" s="51" t="s">
        <v>4</v>
      </c>
      <c r="G18" s="51" t="s">
        <v>32</v>
      </c>
      <c r="H18" s="52" t="s">
        <v>6</v>
      </c>
      <c r="I18" s="6" t="s">
        <v>7</v>
      </c>
    </row>
    <row r="19" spans="1:9" ht="12.75" customHeight="1" x14ac:dyDescent="0.25">
      <c r="A19" s="9" t="s">
        <v>35</v>
      </c>
      <c r="B19" s="16"/>
      <c r="C19" s="8">
        <v>3500</v>
      </c>
      <c r="D19" s="8"/>
      <c r="E19" s="46"/>
      <c r="F19" s="9"/>
      <c r="G19" s="46"/>
      <c r="H19" s="8">
        <v>500</v>
      </c>
      <c r="I19" s="8"/>
    </row>
    <row r="20" spans="1:9" ht="12.75" customHeight="1" x14ac:dyDescent="0.25">
      <c r="A20" s="9"/>
      <c r="B20" s="9"/>
      <c r="C20" s="8"/>
      <c r="D20" s="8"/>
      <c r="E20" s="46"/>
      <c r="F20" s="9"/>
      <c r="G20" s="9"/>
      <c r="H20" s="8"/>
      <c r="I20" s="8"/>
    </row>
    <row r="21" spans="1:9" ht="12.75" customHeight="1" x14ac:dyDescent="0.25">
      <c r="A21" s="9"/>
      <c r="B21" s="9"/>
      <c r="C21" s="8"/>
      <c r="D21" s="8"/>
      <c r="E21" s="46"/>
      <c r="F21" s="9"/>
      <c r="G21" s="9"/>
      <c r="H21" s="8"/>
      <c r="I21" s="8"/>
    </row>
    <row r="22" spans="1:9" ht="12.75" customHeight="1" x14ac:dyDescent="0.25">
      <c r="A22" s="9"/>
      <c r="B22" s="9"/>
      <c r="C22" s="8"/>
      <c r="D22" s="8"/>
      <c r="E22" s="46"/>
      <c r="F22" s="9"/>
      <c r="G22" s="9"/>
      <c r="H22" s="8"/>
      <c r="I22" s="8"/>
    </row>
    <row r="23" spans="1:9" s="46" customFormat="1" ht="12.75" customHeight="1" x14ac:dyDescent="0.25">
      <c r="A23" s="9"/>
      <c r="B23" s="9"/>
      <c r="C23" s="8"/>
      <c r="D23" s="8"/>
      <c r="F23" s="9"/>
      <c r="G23" s="9"/>
      <c r="H23" s="8"/>
      <c r="I23" s="8"/>
    </row>
    <row r="24" spans="1:9" ht="12.75" customHeight="1" x14ac:dyDescent="0.25">
      <c r="A24" s="9"/>
      <c r="B24" s="72"/>
      <c r="C24" s="8"/>
      <c r="D24" s="8"/>
      <c r="E24" s="46"/>
      <c r="F24" s="9"/>
      <c r="G24" s="9"/>
      <c r="H24" s="8"/>
      <c r="I24" s="8"/>
    </row>
    <row r="25" spans="1:9" ht="12.75" customHeight="1" x14ac:dyDescent="0.25">
      <c r="A25" s="9"/>
      <c r="B25" s="16"/>
      <c r="C25" s="8"/>
      <c r="D25" s="8"/>
      <c r="E25" s="46"/>
      <c r="F25" s="9"/>
      <c r="G25" s="9"/>
      <c r="H25" s="8"/>
      <c r="I25" s="8"/>
    </row>
    <row r="26" spans="1:9" ht="12.75" customHeight="1" x14ac:dyDescent="0.25">
      <c r="A26" s="7" t="s">
        <v>17</v>
      </c>
      <c r="B26" s="8"/>
      <c r="C26" s="10">
        <f>SUM(C19:C25)</f>
        <v>3500</v>
      </c>
      <c r="D26" s="10">
        <f>SUM(D19:D25)</f>
        <v>0</v>
      </c>
      <c r="E26" s="46"/>
      <c r="F26" s="7" t="s">
        <v>17</v>
      </c>
      <c r="G26" s="8"/>
      <c r="H26" s="10">
        <f>SUM(H19:H25)</f>
        <v>500</v>
      </c>
      <c r="I26" s="10">
        <f>SUM(I19:I25)</f>
        <v>0</v>
      </c>
    </row>
    <row r="27" spans="1:9" ht="12.75" customHeight="1" x14ac:dyDescent="0.25">
      <c r="A27" s="46" t="s">
        <v>19</v>
      </c>
      <c r="C27" s="11">
        <f>C26-D26</f>
        <v>3500</v>
      </c>
      <c r="E27" s="46"/>
      <c r="F27" s="46" t="s">
        <v>19</v>
      </c>
      <c r="G27" s="5"/>
      <c r="H27" s="11">
        <f>H26-I26</f>
        <v>500</v>
      </c>
      <c r="I27" s="5"/>
    </row>
    <row r="28" spans="1:9" ht="5.25" customHeight="1" x14ac:dyDescent="0.25">
      <c r="A28" s="46"/>
      <c r="C28" s="46"/>
      <c r="E28" s="46"/>
      <c r="F28" s="46"/>
      <c r="G28" s="46"/>
      <c r="H28" s="46"/>
      <c r="I28" s="46"/>
    </row>
    <row r="29" spans="1:9" ht="12.75" customHeight="1" x14ac:dyDescent="0.25">
      <c r="A29" s="46" t="s">
        <v>49</v>
      </c>
      <c r="C29" s="46"/>
      <c r="E29" s="46"/>
      <c r="F29" s="46" t="s">
        <v>52</v>
      </c>
      <c r="G29" s="46" t="s">
        <v>95</v>
      </c>
      <c r="H29" s="46"/>
      <c r="I29" s="46"/>
    </row>
    <row r="30" spans="1:9" ht="12.75" customHeight="1" x14ac:dyDescent="0.25">
      <c r="A30" s="51" t="s">
        <v>4</v>
      </c>
      <c r="B30" s="51" t="s">
        <v>32</v>
      </c>
      <c r="C30" s="52" t="s">
        <v>6</v>
      </c>
      <c r="D30" s="6" t="s">
        <v>7</v>
      </c>
      <c r="E30" s="46"/>
      <c r="F30" s="51" t="s">
        <v>4</v>
      </c>
      <c r="G30" s="51" t="s">
        <v>32</v>
      </c>
      <c r="H30" s="52" t="s">
        <v>6</v>
      </c>
      <c r="I30" s="6" t="s">
        <v>7</v>
      </c>
    </row>
    <row r="31" spans="1:9" ht="12.75" customHeight="1" x14ac:dyDescent="0.25">
      <c r="A31" s="9" t="s">
        <v>35</v>
      </c>
      <c r="B31" s="9"/>
      <c r="C31" s="8">
        <v>700</v>
      </c>
      <c r="D31" s="8"/>
      <c r="E31" s="46"/>
      <c r="F31" s="9" t="s">
        <v>35</v>
      </c>
      <c r="G31" s="9"/>
      <c r="H31" s="8">
        <v>4500</v>
      </c>
      <c r="I31" s="8"/>
    </row>
    <row r="32" spans="1:9" ht="12.75" customHeight="1" x14ac:dyDescent="0.25">
      <c r="A32" s="9"/>
      <c r="B32" s="9"/>
      <c r="C32" s="8"/>
      <c r="D32" s="42"/>
      <c r="E32" s="46"/>
      <c r="F32" s="9"/>
      <c r="G32" s="9"/>
      <c r="H32" s="8"/>
      <c r="I32" s="8"/>
    </row>
    <row r="33" spans="1:9" ht="12.75" customHeight="1" x14ac:dyDescent="0.25">
      <c r="A33" s="9"/>
      <c r="B33" s="9"/>
      <c r="C33" s="8"/>
      <c r="D33" s="8"/>
      <c r="E33" s="46"/>
      <c r="F33" s="9"/>
      <c r="G33" s="9"/>
      <c r="H33" s="8"/>
      <c r="I33" s="8"/>
    </row>
    <row r="34" spans="1:9" s="46" customFormat="1" ht="12.75" customHeight="1" x14ac:dyDescent="0.25">
      <c r="A34" s="9"/>
      <c r="B34" s="9"/>
      <c r="C34" s="8"/>
      <c r="D34" s="8"/>
      <c r="F34" s="9"/>
      <c r="G34" s="9"/>
      <c r="H34" s="8"/>
      <c r="I34" s="8"/>
    </row>
    <row r="35" spans="1:9" ht="12.75" customHeight="1" x14ac:dyDescent="0.25">
      <c r="A35" s="9"/>
      <c r="B35" s="16"/>
      <c r="C35" s="8"/>
      <c r="D35" s="8"/>
      <c r="E35" s="46"/>
      <c r="F35" s="9"/>
      <c r="G35" s="9"/>
      <c r="H35" s="8"/>
      <c r="I35" s="8"/>
    </row>
    <row r="36" spans="1:9" ht="12.75" customHeight="1" x14ac:dyDescent="0.25">
      <c r="A36" s="9"/>
      <c r="B36" s="16"/>
      <c r="C36" s="8"/>
      <c r="D36" s="8"/>
      <c r="E36" s="46"/>
      <c r="F36" s="9"/>
      <c r="G36" s="9"/>
      <c r="H36" s="8"/>
      <c r="I36" s="8"/>
    </row>
    <row r="37" spans="1:9" ht="12.75" customHeight="1" x14ac:dyDescent="0.25">
      <c r="A37" s="9" t="s">
        <v>17</v>
      </c>
      <c r="B37" s="16"/>
      <c r="C37" s="8">
        <f>SUM(C31:C36)</f>
        <v>700</v>
      </c>
      <c r="D37" s="8">
        <f>SUM(D31:D36)</f>
        <v>0</v>
      </c>
      <c r="E37" s="46"/>
      <c r="F37" s="9"/>
      <c r="G37" s="9"/>
      <c r="H37" s="8"/>
      <c r="I37" s="8"/>
    </row>
    <row r="38" spans="1:9" ht="12.75" customHeight="1" x14ac:dyDescent="0.25">
      <c r="A38" s="46" t="s">
        <v>19</v>
      </c>
      <c r="C38" s="11">
        <f>C37-D37</f>
        <v>700</v>
      </c>
      <c r="E38" s="46"/>
      <c r="F38" s="9"/>
      <c r="G38" s="9"/>
      <c r="H38" s="148"/>
      <c r="I38" s="8"/>
    </row>
    <row r="39" spans="1:9" ht="12.75" customHeight="1" x14ac:dyDescent="0.25">
      <c r="A39" s="46"/>
      <c r="C39" s="46"/>
      <c r="E39" s="46"/>
      <c r="F39" s="9"/>
      <c r="G39" s="9"/>
      <c r="H39" s="8"/>
      <c r="I39" s="8"/>
    </row>
    <row r="40" spans="1:9" ht="12.75" customHeight="1" x14ac:dyDescent="0.25">
      <c r="A40" s="46" t="s">
        <v>45</v>
      </c>
      <c r="B40" s="46"/>
      <c r="C40" s="46"/>
      <c r="D40" s="46"/>
      <c r="E40" s="46"/>
      <c r="F40" s="9"/>
      <c r="G40" s="8"/>
      <c r="H40" s="8"/>
      <c r="I40" s="8"/>
    </row>
    <row r="41" spans="1:9" ht="12.75" customHeight="1" x14ac:dyDescent="0.25">
      <c r="A41" s="51" t="s">
        <v>4</v>
      </c>
      <c r="B41" s="51" t="s">
        <v>32</v>
      </c>
      <c r="C41" s="52" t="s">
        <v>6</v>
      </c>
      <c r="D41" s="6" t="s">
        <v>7</v>
      </c>
      <c r="E41" s="46"/>
      <c r="F41" s="9"/>
      <c r="G41" s="9"/>
      <c r="H41" s="8"/>
      <c r="I41" s="8"/>
    </row>
    <row r="42" spans="1:9" ht="12.75" customHeight="1" x14ac:dyDescent="0.25">
      <c r="A42" s="9" t="s">
        <v>35</v>
      </c>
      <c r="B42" s="9"/>
      <c r="C42" s="8">
        <v>700</v>
      </c>
      <c r="D42" s="8"/>
      <c r="E42" s="46"/>
      <c r="F42" s="9"/>
      <c r="G42" s="9"/>
      <c r="H42" s="8"/>
      <c r="I42" s="8"/>
    </row>
    <row r="43" spans="1:9" ht="12.75" customHeight="1" x14ac:dyDescent="0.25">
      <c r="A43" s="9"/>
      <c r="B43" s="9"/>
      <c r="C43" s="8"/>
      <c r="D43" s="8"/>
      <c r="E43" s="46"/>
      <c r="F43" s="9"/>
      <c r="G43" s="9"/>
      <c r="H43" s="8"/>
      <c r="I43" s="8" t="s">
        <v>94</v>
      </c>
    </row>
    <row r="44" spans="1:9" ht="12.75" customHeight="1" x14ac:dyDescent="0.25">
      <c r="A44" s="9"/>
      <c r="B44" s="16"/>
      <c r="C44" s="8"/>
      <c r="D44" s="8"/>
      <c r="E44" s="46"/>
      <c r="F44" s="9"/>
      <c r="G44" s="9"/>
      <c r="H44" s="8"/>
      <c r="I44" s="8"/>
    </row>
    <row r="45" spans="1:9" s="46" customFormat="1" ht="12.75" customHeight="1" x14ac:dyDescent="0.25">
      <c r="A45" s="9"/>
      <c r="B45" s="16"/>
      <c r="C45" s="8"/>
      <c r="D45" s="8"/>
      <c r="F45" s="9"/>
      <c r="G45" s="9"/>
      <c r="H45" s="8"/>
      <c r="I45" s="8"/>
    </row>
    <row r="46" spans="1:9" ht="12.75" customHeight="1" x14ac:dyDescent="0.25">
      <c r="A46" s="9" t="s">
        <v>17</v>
      </c>
      <c r="B46" s="16"/>
      <c r="C46" s="8">
        <f>SUM(C42:C44)</f>
        <v>700</v>
      </c>
      <c r="D46" s="8">
        <f>SUM(D42:D44)</f>
        <v>0</v>
      </c>
      <c r="E46" s="46"/>
      <c r="F46" s="9" t="s">
        <v>17</v>
      </c>
      <c r="G46" s="16"/>
      <c r="H46" s="8">
        <f>SUM(H31:H45)</f>
        <v>4500</v>
      </c>
      <c r="I46" s="8">
        <f>SUM(I31:I45)</f>
        <v>0</v>
      </c>
    </row>
    <row r="47" spans="1:9" ht="12.75" customHeight="1" x14ac:dyDescent="0.25">
      <c r="A47" s="46" t="s">
        <v>19</v>
      </c>
      <c r="C47" s="11">
        <f>C46-D46</f>
        <v>700</v>
      </c>
      <c r="E47" s="46"/>
      <c r="F47" s="46" t="s">
        <v>19</v>
      </c>
      <c r="G47" s="46"/>
      <c r="H47" s="11">
        <f>H46-I46</f>
        <v>4500</v>
      </c>
      <c r="I47" s="46"/>
    </row>
    <row r="48" spans="1:9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</sheetData>
  <mergeCells count="1">
    <mergeCell ref="A1:I1"/>
  </mergeCells>
  <pageMargins left="0.70866141732283472" right="0.70866141732283472" top="7.874015748031496E-2" bottom="0" header="0.23622047244094491" footer="0.15748031496062992"/>
  <pageSetup paperSize="9" orientation="landscape" horizontalDpi="4294967293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63"/>
  <sheetViews>
    <sheetView workbookViewId="0">
      <selection activeCell="A12" sqref="A12"/>
    </sheetView>
  </sheetViews>
  <sheetFormatPr defaultRowHeight="15" x14ac:dyDescent="0.25"/>
  <cols>
    <col min="1" max="1" width="11" customWidth="1"/>
    <col min="5" max="5" width="5" bestFit="1" customWidth="1"/>
    <col min="7" max="7" width="16.7109375" customWidth="1"/>
    <col min="12" max="12" width="17.85546875" customWidth="1"/>
  </cols>
  <sheetData>
    <row r="1" spans="1:15" x14ac:dyDescent="0.25">
      <c r="A1" s="159"/>
      <c r="B1" s="159"/>
      <c r="C1" s="159"/>
      <c r="D1" s="159"/>
      <c r="E1" s="159"/>
      <c r="F1" s="159"/>
      <c r="G1" s="159"/>
      <c r="H1" s="159"/>
    </row>
    <row r="2" spans="1:15" x14ac:dyDescent="0.25">
      <c r="A2" s="29"/>
      <c r="B2" s="29"/>
      <c r="C2" s="29"/>
      <c r="D2" s="29"/>
      <c r="E2" s="29"/>
      <c r="F2" s="29"/>
      <c r="G2" s="36"/>
      <c r="H2" s="36"/>
    </row>
    <row r="3" spans="1:15" x14ac:dyDescent="0.25">
      <c r="A3" s="35"/>
      <c r="B3" s="35"/>
      <c r="C3" s="35"/>
      <c r="D3" s="35"/>
      <c r="E3" s="35"/>
      <c r="F3" s="35"/>
      <c r="G3" s="36"/>
      <c r="H3" s="36"/>
    </row>
    <row r="4" spans="1:15" x14ac:dyDescent="0.25">
      <c r="A4" s="35"/>
      <c r="B4" s="35"/>
      <c r="C4" s="35"/>
      <c r="D4" s="35"/>
      <c r="E4" s="35"/>
      <c r="F4" s="35"/>
      <c r="G4" s="29"/>
      <c r="H4" s="29"/>
    </row>
    <row r="5" spans="1:15" x14ac:dyDescent="0.25">
      <c r="A5" s="27"/>
      <c r="B5" s="27"/>
      <c r="C5" s="27"/>
      <c r="D5" s="33"/>
      <c r="E5" s="34"/>
    </row>
    <row r="6" spans="1:15" x14ac:dyDescent="0.25">
      <c r="A6" s="28"/>
      <c r="B6" s="21"/>
      <c r="C6" s="21"/>
    </row>
    <row r="7" spans="1:15" x14ac:dyDescent="0.25">
      <c r="A7" s="28"/>
      <c r="B7" s="21"/>
      <c r="C7" s="21"/>
      <c r="E7" s="29"/>
    </row>
    <row r="8" spans="1:15" x14ac:dyDescent="0.25">
      <c r="A8" s="28"/>
      <c r="B8" s="21"/>
      <c r="C8" s="21"/>
      <c r="G8" s="32"/>
      <c r="H8" s="32"/>
    </row>
    <row r="9" spans="1:15" x14ac:dyDescent="0.25">
      <c r="A9" s="28"/>
      <c r="B9" s="21"/>
      <c r="C9" s="21"/>
      <c r="G9" s="32"/>
      <c r="H9" s="32"/>
    </row>
    <row r="10" spans="1:15" x14ac:dyDescent="0.25">
      <c r="A10" s="28"/>
      <c r="B10" s="21"/>
      <c r="C10" s="21"/>
      <c r="G10" s="32"/>
      <c r="H10" s="32"/>
    </row>
    <row r="11" spans="1:15" x14ac:dyDescent="0.25">
      <c r="A11" s="28"/>
      <c r="B11" s="21"/>
      <c r="C11" s="21"/>
      <c r="G11" s="32"/>
      <c r="H11" s="32"/>
    </row>
    <row r="12" spans="1:15" x14ac:dyDescent="0.25">
      <c r="A12" s="28"/>
      <c r="B12" s="21"/>
      <c r="C12" s="21"/>
      <c r="G12" s="65"/>
      <c r="H12" s="32"/>
    </row>
    <row r="13" spans="1:15" x14ac:dyDescent="0.25">
      <c r="A13" s="28"/>
      <c r="B13" s="21"/>
      <c r="C13" s="21"/>
      <c r="G13" s="32"/>
      <c r="H13" s="32"/>
      <c r="L13" s="46"/>
    </row>
    <row r="14" spans="1:15" x14ac:dyDescent="0.25">
      <c r="A14" s="28"/>
      <c r="B14" s="21"/>
      <c r="C14" s="21"/>
      <c r="G14" s="41"/>
      <c r="H14" s="63"/>
      <c r="L14" s="41"/>
    </row>
    <row r="15" spans="1:15" x14ac:dyDescent="0.25">
      <c r="A15" s="28"/>
      <c r="B15" s="21"/>
      <c r="C15" s="21"/>
      <c r="G15" s="40"/>
      <c r="H15" s="64"/>
      <c r="I15" s="46"/>
      <c r="L15" s="32"/>
      <c r="M15" s="63"/>
      <c r="N15" s="46"/>
      <c r="O15" s="46"/>
    </row>
    <row r="16" spans="1:15" x14ac:dyDescent="0.25">
      <c r="A16" s="28"/>
      <c r="B16" s="21"/>
      <c r="C16" s="21"/>
      <c r="G16" s="40"/>
      <c r="H16" s="64"/>
      <c r="L16" s="32"/>
      <c r="M16" s="63"/>
      <c r="N16" s="46"/>
      <c r="O16" s="46"/>
    </row>
    <row r="17" spans="1:15" x14ac:dyDescent="0.25">
      <c r="A17" s="28"/>
      <c r="B17" s="21"/>
      <c r="C17" s="21"/>
      <c r="G17" s="40"/>
      <c r="H17" s="64"/>
      <c r="L17" s="40"/>
      <c r="M17" s="63"/>
      <c r="N17" s="70"/>
      <c r="O17" s="46"/>
    </row>
    <row r="18" spans="1:15" x14ac:dyDescent="0.25">
      <c r="A18" s="28"/>
      <c r="B18" s="21"/>
      <c r="C18" s="21"/>
    </row>
    <row r="19" spans="1:15" x14ac:dyDescent="0.25">
      <c r="A19" s="28"/>
      <c r="B19" s="21"/>
      <c r="C19" s="21"/>
      <c r="G19" s="41"/>
    </row>
    <row r="20" spans="1:15" x14ac:dyDescent="0.25">
      <c r="A20" s="28"/>
      <c r="B20" s="21"/>
      <c r="C20" s="21"/>
      <c r="G20" s="40"/>
      <c r="I20" s="46"/>
    </row>
    <row r="21" spans="1:15" x14ac:dyDescent="0.25">
      <c r="A21" s="28"/>
      <c r="B21" s="21"/>
      <c r="C21" s="21"/>
      <c r="G21" s="40"/>
      <c r="H21" s="22"/>
    </row>
    <row r="22" spans="1:15" x14ac:dyDescent="0.25">
      <c r="A22" s="28"/>
      <c r="B22" s="21"/>
      <c r="C22" s="21"/>
      <c r="G22" s="40"/>
    </row>
    <row r="23" spans="1:15" x14ac:dyDescent="0.25">
      <c r="A23" s="28"/>
      <c r="B23" s="21"/>
      <c r="C23" s="21"/>
    </row>
    <row r="24" spans="1:15" x14ac:dyDescent="0.25">
      <c r="A24" s="28"/>
      <c r="B24" s="21"/>
      <c r="C24" s="21"/>
      <c r="G24" s="41"/>
      <c r="H24" s="46"/>
      <c r="I24" s="46"/>
      <c r="J24" s="46"/>
    </row>
    <row r="25" spans="1:15" x14ac:dyDescent="0.25">
      <c r="A25" s="28"/>
      <c r="B25" s="21"/>
      <c r="C25" s="21"/>
      <c r="G25" s="40"/>
      <c r="H25" s="46"/>
      <c r="I25" s="46"/>
      <c r="J25" s="46"/>
    </row>
    <row r="26" spans="1:15" x14ac:dyDescent="0.25">
      <c r="A26" s="28"/>
      <c r="B26" s="21"/>
      <c r="C26" s="21"/>
      <c r="G26" s="40"/>
      <c r="H26" s="22"/>
      <c r="I26" s="46"/>
      <c r="J26" s="46"/>
    </row>
    <row r="27" spans="1:15" x14ac:dyDescent="0.25">
      <c r="A27" s="28"/>
      <c r="B27" s="21"/>
      <c r="C27" s="21"/>
      <c r="G27" s="40"/>
      <c r="H27" s="46"/>
      <c r="I27" s="46"/>
      <c r="J27" s="46"/>
    </row>
    <row r="28" spans="1:15" x14ac:dyDescent="0.25">
      <c r="A28" s="28"/>
      <c r="B28" s="21"/>
      <c r="C28" s="21"/>
    </row>
    <row r="29" spans="1:15" x14ac:dyDescent="0.25">
      <c r="A29" s="28"/>
      <c r="B29" s="21"/>
      <c r="C29" s="21"/>
      <c r="G29" s="41"/>
      <c r="H29" s="46"/>
      <c r="I29" s="46"/>
      <c r="J29" s="46"/>
    </row>
    <row r="30" spans="1:15" x14ac:dyDescent="0.25">
      <c r="A30" s="28"/>
      <c r="B30" s="21"/>
      <c r="C30" s="21"/>
      <c r="G30" s="40"/>
      <c r="H30" s="46"/>
      <c r="I30" s="46"/>
      <c r="J30" s="46"/>
    </row>
    <row r="31" spans="1:15" x14ac:dyDescent="0.25">
      <c r="A31" s="28"/>
      <c r="B31" s="21"/>
      <c r="C31" s="21"/>
      <c r="G31" s="40"/>
      <c r="H31" s="22"/>
      <c r="I31" s="46"/>
      <c r="J31" s="46"/>
    </row>
    <row r="32" spans="1:15" x14ac:dyDescent="0.25">
      <c r="A32" s="28"/>
      <c r="B32" s="21"/>
      <c r="C32" s="21"/>
      <c r="G32" s="40"/>
      <c r="H32" s="46"/>
      <c r="I32" s="46"/>
      <c r="J32" s="46"/>
    </row>
    <row r="33" spans="1:8" x14ac:dyDescent="0.25">
      <c r="A33" s="28"/>
      <c r="B33" s="21"/>
      <c r="C33" s="21"/>
    </row>
    <row r="34" spans="1:8" x14ac:dyDescent="0.25">
      <c r="A34" s="28"/>
      <c r="B34" s="21"/>
      <c r="C34" s="21"/>
      <c r="G34" s="37"/>
    </row>
    <row r="35" spans="1:8" x14ac:dyDescent="0.25">
      <c r="A35" s="28"/>
      <c r="B35" s="21"/>
      <c r="C35" s="21"/>
      <c r="G35" s="46"/>
      <c r="H35" s="71"/>
    </row>
    <row r="36" spans="1:8" x14ac:dyDescent="0.25">
      <c r="A36" s="28"/>
      <c r="B36" s="21"/>
      <c r="C36" s="21"/>
      <c r="G36" s="46"/>
      <c r="H36" s="22"/>
    </row>
    <row r="37" spans="1:8" x14ac:dyDescent="0.25">
      <c r="A37" s="28"/>
      <c r="B37" s="21"/>
      <c r="C37" s="21"/>
      <c r="G37" s="46"/>
      <c r="H37" s="22"/>
    </row>
    <row r="38" spans="1:8" x14ac:dyDescent="0.25">
      <c r="A38" s="28"/>
      <c r="B38" s="21"/>
      <c r="C38" s="21"/>
    </row>
    <row r="39" spans="1:8" x14ac:dyDescent="0.25">
      <c r="A39" s="28"/>
      <c r="B39" s="21"/>
      <c r="C39" s="21"/>
    </row>
    <row r="40" spans="1:8" x14ac:dyDescent="0.25">
      <c r="A40" s="28"/>
      <c r="B40" s="21"/>
      <c r="C40" s="21"/>
    </row>
    <row r="41" spans="1:8" x14ac:dyDescent="0.25">
      <c r="A41" s="28"/>
      <c r="B41" s="21"/>
      <c r="C41" s="21"/>
    </row>
    <row r="42" spans="1:8" x14ac:dyDescent="0.25">
      <c r="A42" s="28"/>
      <c r="B42" s="21"/>
      <c r="C42" s="21"/>
    </row>
    <row r="43" spans="1:8" x14ac:dyDescent="0.25">
      <c r="A43" s="28"/>
      <c r="B43" s="21"/>
      <c r="C43" s="21"/>
    </row>
    <row r="44" spans="1:8" x14ac:dyDescent="0.25">
      <c r="A44" s="28"/>
      <c r="B44" s="21"/>
      <c r="C44" s="21"/>
    </row>
    <row r="45" spans="1:8" x14ac:dyDescent="0.25">
      <c r="A45" s="28"/>
      <c r="B45" s="21"/>
      <c r="C45" s="21"/>
    </row>
    <row r="46" spans="1:8" x14ac:dyDescent="0.25">
      <c r="A46" s="28"/>
      <c r="B46" s="21"/>
      <c r="C46" s="21"/>
    </row>
    <row r="47" spans="1:8" x14ac:dyDescent="0.25">
      <c r="A47" s="28"/>
      <c r="B47" s="21"/>
      <c r="C47" s="21"/>
    </row>
    <row r="48" spans="1:8" x14ac:dyDescent="0.25">
      <c r="A48" s="28"/>
      <c r="B48" s="21"/>
      <c r="C48" s="21"/>
    </row>
    <row r="49" spans="1:3" x14ac:dyDescent="0.25">
      <c r="A49" s="28"/>
      <c r="B49" s="21"/>
      <c r="C49" s="21"/>
    </row>
    <row r="50" spans="1:3" x14ac:dyDescent="0.25">
      <c r="A50" s="28"/>
      <c r="B50" s="21"/>
      <c r="C50" s="21"/>
    </row>
    <row r="51" spans="1:3" x14ac:dyDescent="0.25">
      <c r="A51" s="28"/>
      <c r="B51" s="21"/>
      <c r="C51" s="21"/>
    </row>
    <row r="52" spans="1:3" x14ac:dyDescent="0.25">
      <c r="A52" s="28"/>
      <c r="B52" s="21"/>
      <c r="C52" s="21"/>
    </row>
    <row r="53" spans="1:3" x14ac:dyDescent="0.25">
      <c r="A53" s="28"/>
      <c r="B53" s="21"/>
      <c r="C53" s="21"/>
    </row>
    <row r="54" spans="1:3" x14ac:dyDescent="0.25">
      <c r="A54" s="28"/>
      <c r="B54" s="21"/>
      <c r="C54" s="21"/>
    </row>
    <row r="55" spans="1:3" x14ac:dyDescent="0.25">
      <c r="A55" s="28"/>
      <c r="B55" s="21"/>
      <c r="C55" s="21"/>
    </row>
    <row r="56" spans="1:3" x14ac:dyDescent="0.25">
      <c r="A56" s="28"/>
      <c r="B56" s="21"/>
      <c r="C56" s="21"/>
    </row>
    <row r="57" spans="1:3" x14ac:dyDescent="0.25">
      <c r="A57" s="28"/>
      <c r="B57" s="21"/>
      <c r="C57" s="21"/>
    </row>
    <row r="58" spans="1:3" x14ac:dyDescent="0.25">
      <c r="A58" s="28"/>
      <c r="B58" s="21"/>
      <c r="C58" s="21"/>
    </row>
    <row r="59" spans="1:3" x14ac:dyDescent="0.25">
      <c r="A59" s="28"/>
      <c r="B59" s="21"/>
      <c r="C59" s="21"/>
    </row>
    <row r="60" spans="1:3" x14ac:dyDescent="0.25">
      <c r="A60" s="28"/>
      <c r="B60" s="21"/>
      <c r="C60" s="21"/>
    </row>
    <row r="61" spans="1:3" x14ac:dyDescent="0.25">
      <c r="A61" s="28"/>
      <c r="B61" s="21"/>
      <c r="C61" s="21"/>
    </row>
    <row r="62" spans="1:3" x14ac:dyDescent="0.25">
      <c r="A62" s="7" t="s">
        <v>27</v>
      </c>
      <c r="B62" s="21">
        <f>SUM(B6:B61)</f>
        <v>0</v>
      </c>
      <c r="C62" s="21">
        <f>SUM(C6:C61)</f>
        <v>0</v>
      </c>
    </row>
    <row r="63" spans="1:3" x14ac:dyDescent="0.25">
      <c r="A63" t="s">
        <v>28</v>
      </c>
      <c r="B63" s="22">
        <f>B62-C62</f>
        <v>0</v>
      </c>
    </row>
  </sheetData>
  <mergeCells count="1">
    <mergeCell ref="A1:H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Cash Book</vt:lpstr>
      <vt:lpstr>Budget</vt:lpstr>
      <vt:lpstr>Earmarked Reserves</vt:lpstr>
      <vt:lpstr>Water Money</vt:lpstr>
      <vt:lpstr>Budget!Print_Area</vt:lpstr>
      <vt:lpstr>'Earmarked Reserves'!Print_Area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Sunnydene</dc:creator>
  <cp:lastModifiedBy>Sarah Hunt</cp:lastModifiedBy>
  <cp:lastPrinted>2019-05-29T18:50:49Z</cp:lastPrinted>
  <dcterms:created xsi:type="dcterms:W3CDTF">2010-04-27T05:50:57Z</dcterms:created>
  <dcterms:modified xsi:type="dcterms:W3CDTF">2019-05-29T20:48:09Z</dcterms:modified>
</cp:coreProperties>
</file>